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ie\Documents\pascal\Disque dur externe\pascaltrichettrading\004 retournements\"/>
    </mc:Choice>
  </mc:AlternateContent>
  <xr:revisionPtr revIDLastSave="0" documentId="13_ncr:1_{7EA250F4-D6F0-48FA-BA64-55D470F911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" l="1"/>
  <c r="L100" i="1"/>
  <c r="K116" i="1"/>
  <c r="L116" i="1"/>
  <c r="L95" i="1"/>
  <c r="K95" i="1"/>
  <c r="K73" i="1"/>
  <c r="L73" i="1"/>
  <c r="K75" i="1"/>
  <c r="L75" i="1"/>
  <c r="K76" i="1"/>
  <c r="L76" i="1"/>
  <c r="K77" i="1"/>
  <c r="L77" i="1"/>
  <c r="K78" i="1"/>
  <c r="L78" i="1"/>
  <c r="K79" i="1"/>
  <c r="L79" i="1"/>
  <c r="K70" i="1"/>
  <c r="K71" i="1"/>
  <c r="L71" i="1"/>
  <c r="K68" i="1"/>
  <c r="L68" i="1"/>
  <c r="K69" i="1"/>
  <c r="L69" i="1"/>
  <c r="K67" i="1"/>
  <c r="L67" i="1"/>
  <c r="L66" i="1"/>
  <c r="K66" i="1"/>
  <c r="K19" i="1"/>
  <c r="J19" i="1"/>
  <c r="K140" i="1" l="1"/>
  <c r="K129" i="1"/>
  <c r="L129" i="1"/>
  <c r="K130" i="1"/>
  <c r="K131" i="1"/>
  <c r="K132" i="1"/>
  <c r="L132" i="1"/>
  <c r="K133" i="1"/>
  <c r="L133" i="1"/>
  <c r="K134" i="1"/>
  <c r="L134" i="1"/>
  <c r="K135" i="1"/>
  <c r="L135" i="1"/>
  <c r="K137" i="1"/>
  <c r="L137" i="1"/>
  <c r="K138" i="1"/>
  <c r="L138" i="1"/>
  <c r="K139" i="1"/>
  <c r="L139" i="1"/>
  <c r="L140" i="1"/>
  <c r="K142" i="1"/>
  <c r="L142" i="1"/>
  <c r="K143" i="1"/>
  <c r="L143" i="1"/>
  <c r="K144" i="1"/>
  <c r="L144" i="1"/>
  <c r="K145" i="1"/>
  <c r="K146" i="1"/>
  <c r="L146" i="1"/>
  <c r="K147" i="1"/>
  <c r="L147" i="1"/>
  <c r="K148" i="1"/>
  <c r="L148" i="1"/>
  <c r="K150" i="1"/>
  <c r="L150" i="1"/>
  <c r="K151" i="1"/>
  <c r="L151" i="1"/>
  <c r="K152" i="1"/>
  <c r="L152" i="1"/>
  <c r="K153" i="1"/>
  <c r="L153" i="1"/>
  <c r="K154" i="1"/>
  <c r="K155" i="1"/>
  <c r="L155" i="1"/>
  <c r="K156" i="1"/>
  <c r="L156" i="1"/>
  <c r="K157" i="1"/>
  <c r="L157" i="1"/>
  <c r="K158" i="1"/>
  <c r="L158" i="1"/>
  <c r="K159" i="1"/>
  <c r="L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19" i="1"/>
  <c r="L119" i="1"/>
  <c r="K121" i="1"/>
  <c r="L121" i="1"/>
  <c r="K122" i="1"/>
  <c r="L122" i="1"/>
  <c r="K123" i="1"/>
  <c r="L123" i="1"/>
  <c r="K124" i="1"/>
  <c r="L124" i="1"/>
  <c r="L114" i="1"/>
  <c r="L115" i="1"/>
  <c r="L117" i="1"/>
  <c r="L113" i="1"/>
  <c r="K115" i="1"/>
  <c r="K117" i="1"/>
  <c r="K118" i="1"/>
  <c r="K114" i="1"/>
  <c r="K113" i="1"/>
  <c r="L101" i="1"/>
  <c r="K101" i="1"/>
  <c r="K102" i="1"/>
  <c r="L102" i="1"/>
  <c r="K97" i="1"/>
  <c r="L97" i="1"/>
  <c r="L96" i="1"/>
  <c r="L57" i="1"/>
  <c r="K96" i="1"/>
  <c r="K57" i="1"/>
  <c r="L111" i="1" l="1"/>
  <c r="K111" i="1"/>
  <c r="J48" i="1"/>
  <c r="J47" i="1"/>
  <c r="K45" i="1"/>
  <c r="J45" i="1"/>
  <c r="J44" i="1"/>
  <c r="J43" i="1"/>
  <c r="J42" i="1"/>
  <c r="K41" i="1"/>
  <c r="J41" i="1"/>
  <c r="J40" i="1"/>
  <c r="J39" i="1"/>
  <c r="J38" i="1"/>
  <c r="K36" i="1"/>
  <c r="J36" i="1"/>
  <c r="K34" i="1"/>
  <c r="J34" i="1"/>
  <c r="K33" i="1"/>
  <c r="J33" i="1"/>
  <c r="K32" i="1"/>
  <c r="J32" i="1"/>
  <c r="K31" i="1"/>
  <c r="J31" i="1"/>
  <c r="K30" i="1"/>
  <c r="J30" i="1"/>
  <c r="J26" i="1"/>
  <c r="K25" i="1"/>
  <c r="J25" i="1"/>
  <c r="K24" i="1"/>
  <c r="J24" i="1"/>
  <c r="K22" i="1"/>
  <c r="J22" i="1"/>
  <c r="K21" i="1"/>
  <c r="J21" i="1"/>
  <c r="K20" i="1"/>
  <c r="J20" i="1"/>
  <c r="K18" i="1"/>
  <c r="J18" i="1"/>
  <c r="K17" i="1"/>
  <c r="J17" i="1"/>
  <c r="J15" i="1"/>
  <c r="K14" i="1"/>
  <c r="J14" i="1"/>
  <c r="K13" i="1"/>
  <c r="J13" i="1"/>
  <c r="K12" i="1"/>
  <c r="J12" i="1"/>
  <c r="J11" i="1"/>
  <c r="K10" i="1"/>
  <c r="J10" i="1"/>
  <c r="K9" i="1"/>
  <c r="J9" i="1"/>
  <c r="J5" i="1" l="1"/>
  <c r="K5" i="1"/>
</calcChain>
</file>

<file path=xl/sharedStrings.xml><?xml version="1.0" encoding="utf-8"?>
<sst xmlns="http://schemas.openxmlformats.org/spreadsheetml/2006/main" count="413" uniqueCount="175">
  <si>
    <t>CARREFOUR</t>
  </si>
  <si>
    <t>TF1</t>
  </si>
  <si>
    <t>ILIAD</t>
  </si>
  <si>
    <t>FOOTSIE WPP GROUP</t>
  </si>
  <si>
    <t>BONDUELLE</t>
  </si>
  <si>
    <t>TRILOGIC</t>
  </si>
  <si>
    <t>KEYO</t>
  </si>
  <si>
    <t>Extra space storag</t>
  </si>
  <si>
    <t>NIKE</t>
  </si>
  <si>
    <t>BIC</t>
  </si>
  <si>
    <t>VILMORIN</t>
  </si>
  <si>
    <t>MERCIALYS</t>
  </si>
  <si>
    <t>PUBLICIS</t>
  </si>
  <si>
    <t>USDNOK</t>
  </si>
  <si>
    <t>SP500</t>
  </si>
  <si>
    <t>BENETEAU</t>
  </si>
  <si>
    <t>SOC GEN</t>
  </si>
  <si>
    <t>NATIXIS</t>
  </si>
  <si>
    <t>UNIBAIL RODAMCO-WE</t>
  </si>
  <si>
    <t>PERNOD</t>
  </si>
  <si>
    <t>IMPREGILO</t>
  </si>
  <si>
    <t>GENFIT</t>
  </si>
  <si>
    <t>CHRISTIAN DIOR</t>
  </si>
  <si>
    <t>APERAM</t>
  </si>
  <si>
    <t>ARCELOR</t>
  </si>
  <si>
    <t>AUD/USD</t>
  </si>
  <si>
    <t>RENAULT</t>
  </si>
  <si>
    <t>cours</t>
  </si>
  <si>
    <t>d'entrée</t>
  </si>
  <si>
    <t>DASSAULT SYSTEMES (short)</t>
  </si>
  <si>
    <t>Schlumberger</t>
  </si>
  <si>
    <t>Planet Média</t>
  </si>
  <si>
    <t>cours 3 mois après</t>
  </si>
  <si>
    <t>cours 6 mois après</t>
  </si>
  <si>
    <t>B</t>
  </si>
  <si>
    <t>H</t>
  </si>
  <si>
    <t>variation</t>
  </si>
  <si>
    <t>3 mois après</t>
  </si>
  <si>
    <t>6 mois après</t>
  </si>
  <si>
    <t>SP500 FINANCIAL</t>
  </si>
  <si>
    <t>stoppé</t>
  </si>
  <si>
    <t>moyenne</t>
  </si>
  <si>
    <t>H/B</t>
  </si>
  <si>
    <t>reco  à</t>
  </si>
  <si>
    <t>2 mois</t>
  </si>
  <si>
    <t>6 mois</t>
  </si>
  <si>
    <t>2 mois après</t>
  </si>
  <si>
    <t>6 mois après%</t>
  </si>
  <si>
    <t>après</t>
  </si>
  <si>
    <t>GENKYOTEX</t>
  </si>
  <si>
    <t>TARKETT</t>
  </si>
  <si>
    <t>PLAST VAL LOIRE</t>
  </si>
  <si>
    <t>AMGEN (VENTE)</t>
  </si>
  <si>
    <t>AIR LIQUIDE (VENTE)</t>
  </si>
  <si>
    <t>BAM GROEP</t>
  </si>
  <si>
    <t>LANSON BCC</t>
  </si>
  <si>
    <t>NTAL OILWELL VARCO</t>
  </si>
  <si>
    <t>COLAS</t>
  </si>
  <si>
    <t>SARTORIUS (VENTE)</t>
  </si>
  <si>
    <t>WALGREENS BOOTS ALLIANCE</t>
  </si>
  <si>
    <t>DEINOVE</t>
  </si>
  <si>
    <t>EGIDE</t>
  </si>
  <si>
    <t>NOV INC</t>
  </si>
  <si>
    <t>PLANET MEDIA</t>
  </si>
  <si>
    <t>ROCTOOL</t>
  </si>
  <si>
    <t>BANCO DE SABADELL</t>
  </si>
  <si>
    <t>IMPERIAL TOBACCO GROUP</t>
  </si>
  <si>
    <t>STANDARD CHARTERED PLC</t>
  </si>
  <si>
    <t>TELECOM (Italie)</t>
  </si>
  <si>
    <t>NETFLIX INC</t>
  </si>
  <si>
    <t>LES HOTEL BAVEREZ</t>
  </si>
  <si>
    <t>MAKHEIA GROUP</t>
  </si>
  <si>
    <t>MINT</t>
  </si>
  <si>
    <t>HOME DEPOT INC</t>
  </si>
  <si>
    <t>LOWE'S COMPANIES INC</t>
  </si>
  <si>
    <t>1000MERCIS</t>
  </si>
  <si>
    <t>MONSTER BEVERAGE CORP</t>
  </si>
  <si>
    <t>USD/CAD</t>
  </si>
  <si>
    <t>VIATRIS INC</t>
  </si>
  <si>
    <t>QUALCOMM</t>
  </si>
  <si>
    <t>VISIOMED</t>
  </si>
  <si>
    <t>AMAZON COM INC</t>
  </si>
  <si>
    <t>MAUREL ET PROM</t>
  </si>
  <si>
    <t>TECNIPFMC</t>
  </si>
  <si>
    <t>ABBOTT LABORATORIES</t>
  </si>
  <si>
    <t>GPE GROUP PIZZORNO</t>
  </si>
  <si>
    <t>TELEPERFORMANCE</t>
  </si>
  <si>
    <t>GALAPAGOS</t>
  </si>
  <si>
    <t>PERFORMANCES  ABONNEMENT VALEURS en SITUATION de RETOURNEMENT 2019</t>
  </si>
  <si>
    <t>https://www.pascaltrichettrading.com/comment-investir-en-bourse/comment-acheter-des-actions/</t>
  </si>
  <si>
    <t>PERFORMANCES  ABONNEMENT VALEURS en SITUATION de RETOURNEMENT 2020/2021</t>
  </si>
  <si>
    <t>Cible ateinte</t>
  </si>
  <si>
    <t>oui</t>
  </si>
  <si>
    <t>Stop</t>
  </si>
  <si>
    <t>Cible</t>
  </si>
  <si>
    <t>R de la position</t>
  </si>
  <si>
    <t>INTERPARFUMS</t>
  </si>
  <si>
    <t>NEXANS</t>
  </si>
  <si>
    <t>ALMER</t>
  </si>
  <si>
    <t>AAPL</t>
  </si>
  <si>
    <t>LVMH</t>
  </si>
  <si>
    <t>ALMAK</t>
  </si>
  <si>
    <t>EUR/GBP</t>
  </si>
  <si>
    <t>LAT</t>
  </si>
  <si>
    <t>AMERICAN EXPRESS</t>
  </si>
  <si>
    <t>CLOROX</t>
  </si>
  <si>
    <t>USD/CNY</t>
  </si>
  <si>
    <t>LYXOR STX600 RTAIL</t>
  </si>
  <si>
    <t>ALLGROUPE LDLC</t>
  </si>
  <si>
    <t>PIERRE ET VACANCES</t>
  </si>
  <si>
    <t>ALVGO</t>
  </si>
  <si>
    <t>EUR/CAD</t>
  </si>
  <si>
    <t>HENKEL VZ</t>
  </si>
  <si>
    <t>METHANOR</t>
  </si>
  <si>
    <t>WORLDLINE</t>
  </si>
  <si>
    <t>GBP/JPY</t>
  </si>
  <si>
    <t>PSI20</t>
  </si>
  <si>
    <t>PERFORMANCES  ABONNEMENT VALEURS en SITUATION de RETOURNEMENT 2022/2023</t>
  </si>
  <si>
    <t>18/8/2022</t>
  </si>
  <si>
    <t>UBI</t>
  </si>
  <si>
    <t>GBP/CAD</t>
  </si>
  <si>
    <t>20/9/2022</t>
  </si>
  <si>
    <t>MC LVMH</t>
  </si>
  <si>
    <t>17/10/2022</t>
  </si>
  <si>
    <t>ADOC</t>
  </si>
  <si>
    <t>Gold oz</t>
  </si>
  <si>
    <t>18/11/2022</t>
  </si>
  <si>
    <t>ATOS</t>
  </si>
  <si>
    <t>RALLY</t>
  </si>
  <si>
    <t>VMX</t>
  </si>
  <si>
    <t>20/12/2022</t>
  </si>
  <si>
    <t>FR VALEO</t>
  </si>
  <si>
    <t>MSCI ENERGI</t>
  </si>
  <si>
    <t>PVL</t>
  </si>
  <si>
    <t>24/01/2023</t>
  </si>
  <si>
    <t>GLPG</t>
  </si>
  <si>
    <t>RR</t>
  </si>
  <si>
    <t>DJINET</t>
  </si>
  <si>
    <t>27/2/2023</t>
  </si>
  <si>
    <t>VOW</t>
  </si>
  <si>
    <t>IPSOS</t>
  </si>
  <si>
    <t>OIL (Lyxor oil and GAS)</t>
  </si>
  <si>
    <t>24/3/2023</t>
  </si>
  <si>
    <t>INTC</t>
  </si>
  <si>
    <t>RUI RUBIS</t>
  </si>
  <si>
    <t>MITRA</t>
  </si>
  <si>
    <t>28/04/2023</t>
  </si>
  <si>
    <t>MMM</t>
  </si>
  <si>
    <t>ERF</t>
  </si>
  <si>
    <t>DWNI</t>
  </si>
  <si>
    <t>26/05/2023</t>
  </si>
  <si>
    <t>KORIAN / CLARIANE</t>
  </si>
  <si>
    <t>ALGBE</t>
  </si>
  <si>
    <t>SNAP</t>
  </si>
  <si>
    <t>30/6/2023</t>
  </si>
  <si>
    <t>PAYPAL</t>
  </si>
  <si>
    <t>MTCH</t>
  </si>
  <si>
    <t>VFC</t>
  </si>
  <si>
    <t>URW</t>
  </si>
  <si>
    <t>28/07/2023</t>
  </si>
  <si>
    <t>PROX</t>
  </si>
  <si>
    <t>NVAX</t>
  </si>
  <si>
    <t>DISH</t>
  </si>
  <si>
    <t>FOSL</t>
  </si>
  <si>
    <t>TKWY</t>
  </si>
  <si>
    <t>31/08/2023</t>
  </si>
  <si>
    <t>FIS</t>
  </si>
  <si>
    <t>ABCA</t>
  </si>
  <si>
    <t>VZ</t>
  </si>
  <si>
    <t>TSYE</t>
  </si>
  <si>
    <t>30/09/2023</t>
  </si>
  <si>
    <t>EUR/CHF</t>
  </si>
  <si>
    <t>Hors strat</t>
  </si>
  <si>
    <t>ERYP/PHAXIAM</t>
  </si>
  <si>
    <t>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</si>
</sst>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3" fillId="2" borderId="0" xfId="0" applyNumberFormat="1" applyFont="1" applyFill="1"/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9" fontId="5" fillId="0" borderId="0" xfId="1" applyFont="1" applyAlignment="1">
      <alignment horizontal="center"/>
    </xf>
    <xf numFmtId="164" fontId="7" fillId="0" borderId="0" xfId="2" applyNumberFormat="1" applyFont="1"/>
    <xf numFmtId="14" fontId="3" fillId="2" borderId="2" xfId="0" applyNumberFormat="1" applyFont="1" applyFill="1" applyBorder="1"/>
    <xf numFmtId="164" fontId="0" fillId="2" borderId="3" xfId="0" applyNumberFormat="1" applyFill="1" applyBorder="1"/>
    <xf numFmtId="164" fontId="0" fillId="2" borderId="3" xfId="0" applyNumberForma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164" fontId="0" fillId="2" borderId="2" xfId="0" applyNumberForma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3" borderId="0" xfId="0" applyNumberFormat="1" applyFill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scaltrichettrading.com/comment-investir-en-bourse/comment-acheter-des-a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tabSelected="1" topLeftCell="A145" zoomScale="85" zoomScaleNormal="85" workbookViewId="0">
      <selection activeCell="K174" sqref="K174"/>
    </sheetView>
  </sheetViews>
  <sheetFormatPr baseColWidth="10" defaultColWidth="11.44140625" defaultRowHeight="14.4" x14ac:dyDescent="0.3"/>
  <cols>
    <col min="1" max="1" width="11.88671875" style="1" bestFit="1" customWidth="1"/>
    <col min="2" max="2" width="11.44140625" style="2"/>
    <col min="3" max="3" width="20.6640625" style="2" customWidth="1"/>
    <col min="4" max="4" width="10.6640625" style="2" customWidth="1"/>
    <col min="5" max="7" width="11.44140625" style="2"/>
    <col min="8" max="8" width="23.33203125" style="4" customWidth="1"/>
    <col min="9" max="9" width="19.33203125" style="4" customWidth="1"/>
    <col min="10" max="10" width="21.33203125" style="16" customWidth="1"/>
    <col min="11" max="11" width="16.44140625" style="5" customWidth="1"/>
    <col min="12" max="12" width="15.88671875" style="5" customWidth="1"/>
    <col min="13" max="13" width="28.33203125" style="2" customWidth="1"/>
    <col min="14" max="16384" width="11.44140625" style="2"/>
  </cols>
  <sheetData>
    <row r="1" spans="1:14" ht="26.4" thickBot="1" x14ac:dyDescent="0.55000000000000004">
      <c r="A1" s="21" t="s">
        <v>88</v>
      </c>
      <c r="B1" s="22"/>
      <c r="C1" s="22"/>
      <c r="D1" s="22"/>
      <c r="E1" s="22"/>
      <c r="F1" s="22"/>
      <c r="G1" s="22"/>
      <c r="H1" s="23"/>
      <c r="I1" s="23"/>
      <c r="J1" s="24"/>
      <c r="K1" s="25"/>
    </row>
    <row r="2" spans="1:14" ht="21" x14ac:dyDescent="0.4">
      <c r="A2" s="20" t="s">
        <v>89</v>
      </c>
      <c r="B2" s="20"/>
    </row>
    <row r="4" spans="1:14" ht="18" x14ac:dyDescent="0.35">
      <c r="J4" s="18" t="s">
        <v>41</v>
      </c>
      <c r="K4" s="19" t="s">
        <v>41</v>
      </c>
      <c r="M4" s="2" t="s">
        <v>91</v>
      </c>
      <c r="N4" s="2" t="s">
        <v>95</v>
      </c>
    </row>
    <row r="5" spans="1:14" ht="18" x14ac:dyDescent="0.35">
      <c r="J5" s="19">
        <f>AVERAGE(J9:J48)</f>
        <v>0.10885118232996818</v>
      </c>
      <c r="K5" s="19">
        <f>AVERAGE(K9:K48)</f>
        <v>0.18516008021333724</v>
      </c>
    </row>
    <row r="6" spans="1:14" x14ac:dyDescent="0.3">
      <c r="E6" s="2" t="s">
        <v>27</v>
      </c>
      <c r="H6" s="4" t="s">
        <v>32</v>
      </c>
      <c r="I6" s="4" t="s">
        <v>33</v>
      </c>
      <c r="J6" s="16" t="s">
        <v>36</v>
      </c>
      <c r="K6" s="5" t="s">
        <v>36</v>
      </c>
    </row>
    <row r="7" spans="1:14" x14ac:dyDescent="0.3">
      <c r="E7" s="2" t="s">
        <v>28</v>
      </c>
      <c r="J7" s="16" t="s">
        <v>37</v>
      </c>
      <c r="K7" s="5" t="s">
        <v>38</v>
      </c>
    </row>
    <row r="9" spans="1:14" x14ac:dyDescent="0.3">
      <c r="A9" s="1">
        <v>43497</v>
      </c>
      <c r="C9" s="7" t="s">
        <v>0</v>
      </c>
      <c r="D9" s="7" t="s">
        <v>34</v>
      </c>
      <c r="E9" s="7">
        <v>17.375</v>
      </c>
      <c r="F9" s="7"/>
      <c r="G9" s="7"/>
      <c r="H9" s="8">
        <v>16.925000000000001</v>
      </c>
      <c r="I9" s="9">
        <v>17.149999999999999</v>
      </c>
      <c r="J9" s="6">
        <f t="shared" ref="J9:J15" si="0">IF(D9="B",ABS(((H9/E9)-1)),(H9/E9-1))</f>
        <v>2.5899280575539474E-2</v>
      </c>
      <c r="K9" s="6">
        <f>IF(D9="B",ABS(((I9/E9)-1)),(I9/E9-1))</f>
        <v>1.2949640287769904E-2</v>
      </c>
    </row>
    <row r="10" spans="1:14" x14ac:dyDescent="0.3">
      <c r="C10" s="7" t="s">
        <v>1</v>
      </c>
      <c r="D10" s="7" t="s">
        <v>35</v>
      </c>
      <c r="E10" s="7">
        <v>7.17</v>
      </c>
      <c r="F10" s="7"/>
      <c r="G10" s="7"/>
      <c r="H10" s="8">
        <v>9.2349999999999994</v>
      </c>
      <c r="I10" s="9">
        <v>8.6649999999999991</v>
      </c>
      <c r="J10" s="6">
        <f t="shared" si="0"/>
        <v>0.28800557880055777</v>
      </c>
      <c r="K10" s="6">
        <f>IF(D10="B",ABS(((I10/E10)-1)),(I10/E10-1))</f>
        <v>0.20850767085076694</v>
      </c>
    </row>
    <row r="11" spans="1:14" x14ac:dyDescent="0.3">
      <c r="A11" s="1">
        <v>43525</v>
      </c>
      <c r="C11" s="7" t="s">
        <v>2</v>
      </c>
      <c r="D11" s="7" t="s">
        <v>35</v>
      </c>
      <c r="E11" s="7">
        <v>93.3</v>
      </c>
      <c r="F11" s="7"/>
      <c r="G11" s="7"/>
      <c r="H11" s="9">
        <v>101.5</v>
      </c>
      <c r="I11" s="9">
        <v>80.900000000000006</v>
      </c>
      <c r="J11" s="6">
        <f t="shared" si="0"/>
        <v>8.7888531618435239E-2</v>
      </c>
      <c r="K11" s="6" t="s">
        <v>40</v>
      </c>
    </row>
    <row r="12" spans="1:14" x14ac:dyDescent="0.3">
      <c r="C12" s="7" t="s">
        <v>39</v>
      </c>
      <c r="D12" s="7" t="s">
        <v>34</v>
      </c>
      <c r="E12" s="7">
        <v>70.37</v>
      </c>
      <c r="F12" s="7"/>
      <c r="G12" s="7"/>
      <c r="H12" s="9">
        <v>55.91</v>
      </c>
      <c r="I12" s="9">
        <v>57.83</v>
      </c>
      <c r="J12" s="6">
        <f t="shared" si="0"/>
        <v>0.20548529202785293</v>
      </c>
      <c r="K12" s="6">
        <f>IF(D12="B",ABS(((I12/E12)-1)),(I12/E12-1))</f>
        <v>0.17820093789967328</v>
      </c>
    </row>
    <row r="13" spans="1:14" ht="18.75" customHeight="1" x14ac:dyDescent="0.3">
      <c r="C13" s="7" t="s">
        <v>3</v>
      </c>
      <c r="D13" s="7" t="s">
        <v>35</v>
      </c>
      <c r="E13" s="7">
        <v>873.4</v>
      </c>
      <c r="F13" s="7"/>
      <c r="G13" s="7"/>
      <c r="H13" s="9">
        <v>960.4</v>
      </c>
      <c r="I13" s="9">
        <v>1038</v>
      </c>
      <c r="J13" s="6">
        <f t="shared" si="0"/>
        <v>9.9610716739180205E-2</v>
      </c>
      <c r="K13" s="6">
        <f>IF(D13="B",ABS(((I13/E13)-1)),(I13/E13-1))</f>
        <v>0.18845889626746049</v>
      </c>
    </row>
    <row r="14" spans="1:14" ht="15.6" x14ac:dyDescent="0.3">
      <c r="A14" s="1">
        <v>43556</v>
      </c>
      <c r="C14" s="7" t="s">
        <v>2</v>
      </c>
      <c r="D14" s="7" t="s">
        <v>35</v>
      </c>
      <c r="E14" s="7">
        <v>93.3</v>
      </c>
      <c r="F14" s="7"/>
      <c r="G14" s="7"/>
      <c r="H14" s="10">
        <v>91.68</v>
      </c>
      <c r="I14" s="11">
        <v>92.06</v>
      </c>
      <c r="J14" s="6">
        <f t="shared" si="0"/>
        <v>-1.7363344051446794E-2</v>
      </c>
      <c r="K14" s="6">
        <f>IF(D14="B",ABS(((I14/E14)-1)),(I14/E14-1))</f>
        <v>-1.3290460878885302E-2</v>
      </c>
    </row>
    <row r="15" spans="1:14" ht="15.6" x14ac:dyDescent="0.3">
      <c r="C15" s="7" t="s">
        <v>4</v>
      </c>
      <c r="D15" s="7" t="s">
        <v>35</v>
      </c>
      <c r="E15" s="7">
        <v>26.3</v>
      </c>
      <c r="F15" s="7"/>
      <c r="G15" s="7"/>
      <c r="H15" s="10">
        <v>26.85</v>
      </c>
      <c r="I15" s="10">
        <v>23.4</v>
      </c>
      <c r="J15" s="6">
        <f t="shared" si="0"/>
        <v>2.0912547528517234E-2</v>
      </c>
      <c r="K15" s="6" t="s">
        <v>40</v>
      </c>
    </row>
    <row r="16" spans="1:14" x14ac:dyDescent="0.3">
      <c r="C16" s="7" t="s">
        <v>5</v>
      </c>
      <c r="D16" s="7" t="s">
        <v>35</v>
      </c>
      <c r="E16" s="7">
        <v>4.0999999999999996</v>
      </c>
      <c r="F16" s="7"/>
      <c r="G16" s="7"/>
      <c r="H16" s="8">
        <v>3.02</v>
      </c>
      <c r="I16" s="8">
        <v>3.86</v>
      </c>
      <c r="J16" s="6" t="s">
        <v>40</v>
      </c>
      <c r="K16" s="6"/>
    </row>
    <row r="17" spans="1:11" x14ac:dyDescent="0.3">
      <c r="C17" s="7" t="s">
        <v>6</v>
      </c>
      <c r="D17" s="7" t="s">
        <v>34</v>
      </c>
      <c r="E17" s="7">
        <v>34</v>
      </c>
      <c r="F17" s="7"/>
      <c r="G17" s="7"/>
      <c r="H17" s="8">
        <v>4.4400000000000004</v>
      </c>
      <c r="I17" s="8">
        <v>2.39</v>
      </c>
      <c r="J17" s="6">
        <f t="shared" ref="J17:J22" si="1">IF(D17="B",ABS(((H17/E17)-1)),(H17/E17-1))</f>
        <v>0.86941176470588233</v>
      </c>
      <c r="K17" s="6">
        <f t="shared" ref="K17:K22" si="2">IF(D17="B",ABS(((I17/E17)-1)),(I17/E17-1))</f>
        <v>0.92970588235294116</v>
      </c>
    </row>
    <row r="18" spans="1:11" x14ac:dyDescent="0.3">
      <c r="C18" s="7" t="s">
        <v>7</v>
      </c>
      <c r="D18" s="7" t="s">
        <v>35</v>
      </c>
      <c r="E18" s="7">
        <v>101.18</v>
      </c>
      <c r="F18" s="7"/>
      <c r="G18" s="7"/>
      <c r="H18" s="8">
        <v>108.69</v>
      </c>
      <c r="I18" s="8">
        <v>114.24</v>
      </c>
      <c r="J18" s="6">
        <f t="shared" si="1"/>
        <v>7.4224154971338052E-2</v>
      </c>
      <c r="K18" s="6">
        <f t="shared" si="2"/>
        <v>0.12907689266653466</v>
      </c>
    </row>
    <row r="19" spans="1:11" x14ac:dyDescent="0.3">
      <c r="C19" s="7" t="s">
        <v>8</v>
      </c>
      <c r="D19" s="7" t="s">
        <v>34</v>
      </c>
      <c r="E19" s="7">
        <v>85.23</v>
      </c>
      <c r="F19" s="7"/>
      <c r="G19" s="7"/>
      <c r="H19" s="8">
        <v>86.55</v>
      </c>
      <c r="I19" s="8">
        <v>96.1</v>
      </c>
      <c r="J19" s="6">
        <f>IF(D19="B",ABS(((H19/E19)-1))*-1,(H19/E19-1))</f>
        <v>-1.548750439985902E-2</v>
      </c>
      <c r="K19" s="6">
        <f>IF(D19="B",ABS(((I19/E19)-1))*-1,(I19/E19-1))</f>
        <v>-0.12753725214126477</v>
      </c>
    </row>
    <row r="20" spans="1:11" x14ac:dyDescent="0.3">
      <c r="A20" s="1">
        <v>43586</v>
      </c>
      <c r="C20" s="7" t="s">
        <v>1</v>
      </c>
      <c r="D20" s="7" t="s">
        <v>35</v>
      </c>
      <c r="E20" s="7">
        <v>7.17</v>
      </c>
      <c r="F20" s="7"/>
      <c r="G20" s="7"/>
      <c r="H20" s="8">
        <v>8.65</v>
      </c>
      <c r="I20" s="11">
        <v>7.335</v>
      </c>
      <c r="J20" s="6">
        <f t="shared" si="1"/>
        <v>0.20641562064156216</v>
      </c>
      <c r="K20" s="6">
        <f t="shared" si="2"/>
        <v>2.3012552301255207E-2</v>
      </c>
    </row>
    <row r="21" spans="1:11" x14ac:dyDescent="0.3">
      <c r="C21" s="12" t="s">
        <v>8</v>
      </c>
      <c r="D21" s="12" t="s">
        <v>35</v>
      </c>
      <c r="E21" s="7">
        <v>85.23</v>
      </c>
      <c r="F21" s="7"/>
      <c r="G21" s="7"/>
      <c r="H21" s="8">
        <v>80.28</v>
      </c>
      <c r="I21" s="8">
        <v>94.04</v>
      </c>
      <c r="J21" s="6">
        <f t="shared" si="1"/>
        <v>-5.8078141499472102E-2</v>
      </c>
      <c r="K21" s="6">
        <f t="shared" si="2"/>
        <v>0.10336735891118143</v>
      </c>
    </row>
    <row r="22" spans="1:11" x14ac:dyDescent="0.3">
      <c r="C22" s="7" t="s">
        <v>2</v>
      </c>
      <c r="D22" s="7" t="s">
        <v>35</v>
      </c>
      <c r="E22" s="7">
        <v>91.32</v>
      </c>
      <c r="F22" s="7"/>
      <c r="G22" s="7"/>
      <c r="H22" s="8">
        <v>91.86</v>
      </c>
      <c r="I22" s="8">
        <v>113.2</v>
      </c>
      <c r="J22" s="6">
        <f t="shared" si="1"/>
        <v>5.9132720105126158E-3</v>
      </c>
      <c r="K22" s="6">
        <f t="shared" si="2"/>
        <v>0.23959702146298745</v>
      </c>
    </row>
    <row r="23" spans="1:11" x14ac:dyDescent="0.3">
      <c r="C23" s="7" t="s">
        <v>9</v>
      </c>
      <c r="D23" s="7"/>
      <c r="E23" s="7">
        <v>77</v>
      </c>
      <c r="F23" s="7"/>
      <c r="G23" s="7"/>
      <c r="H23" s="8">
        <v>57.45</v>
      </c>
      <c r="I23" s="8">
        <v>63.05</v>
      </c>
      <c r="J23" s="6" t="s">
        <v>40</v>
      </c>
      <c r="K23" s="6"/>
    </row>
    <row r="24" spans="1:11" x14ac:dyDescent="0.3">
      <c r="C24" s="7" t="s">
        <v>10</v>
      </c>
      <c r="D24" s="7"/>
      <c r="E24" s="7">
        <v>50.8</v>
      </c>
      <c r="F24" s="7"/>
      <c r="G24" s="7"/>
      <c r="H24" s="8">
        <v>48.6</v>
      </c>
      <c r="I24" s="8">
        <v>49.75</v>
      </c>
      <c r="J24" s="6">
        <f>IF(D24="B",ABS(((H24/E24)-1)),(H24/E24-1))</f>
        <v>-4.3307086614173151E-2</v>
      </c>
      <c r="K24" s="6">
        <f>IF(D24="B",ABS(((I24/E24)-1)),(I24/E24-1))</f>
        <v>-2.066929133858264E-2</v>
      </c>
    </row>
    <row r="25" spans="1:11" x14ac:dyDescent="0.3">
      <c r="C25" s="7" t="s">
        <v>11</v>
      </c>
      <c r="D25" s="7" t="s">
        <v>35</v>
      </c>
      <c r="E25" s="7">
        <v>11.67</v>
      </c>
      <c r="F25" s="7"/>
      <c r="G25" s="7"/>
      <c r="H25" s="8">
        <v>11.86</v>
      </c>
      <c r="I25" s="9">
        <v>11.79</v>
      </c>
      <c r="J25" s="6">
        <f>IF(D25="B",ABS(((H25/E25)-1)),(H25/E25-1))</f>
        <v>1.6281062553556103E-2</v>
      </c>
      <c r="K25" s="6">
        <f>IF(D25="B",ABS(((I25/E25)-1)),(I25/E25-1))</f>
        <v>1.0282776349614275E-2</v>
      </c>
    </row>
    <row r="26" spans="1:11" x14ac:dyDescent="0.3">
      <c r="C26" s="7" t="s">
        <v>12</v>
      </c>
      <c r="D26" s="7" t="s">
        <v>35</v>
      </c>
      <c r="E26" s="7">
        <v>50.44</v>
      </c>
      <c r="F26" s="7"/>
      <c r="G26" s="7"/>
      <c r="H26" s="8">
        <v>45.98</v>
      </c>
      <c r="I26" s="9">
        <v>40.06</v>
      </c>
      <c r="J26" s="6">
        <f>IF(D26="B",ABS(((H26/E26)-1)),(H26/E26-1))</f>
        <v>-8.8421887390959575E-2</v>
      </c>
      <c r="K26" s="6" t="s">
        <v>40</v>
      </c>
    </row>
    <row r="27" spans="1:11" x14ac:dyDescent="0.3">
      <c r="C27" s="7" t="s">
        <v>13</v>
      </c>
      <c r="D27" s="7" t="s">
        <v>34</v>
      </c>
      <c r="E27" s="7">
        <v>8.6430000000000007</v>
      </c>
      <c r="F27" s="7"/>
      <c r="G27" s="7"/>
      <c r="H27" s="8">
        <v>8.9252000000000002</v>
      </c>
      <c r="I27" s="9">
        <v>9.0260999999999996</v>
      </c>
      <c r="J27" s="6" t="s">
        <v>40</v>
      </c>
      <c r="K27" s="6"/>
    </row>
    <row r="28" spans="1:11" x14ac:dyDescent="0.3">
      <c r="C28" s="7" t="s">
        <v>14</v>
      </c>
      <c r="D28" s="7" t="s">
        <v>34</v>
      </c>
      <c r="E28" s="7">
        <v>2885</v>
      </c>
      <c r="F28" s="7"/>
      <c r="G28" s="7"/>
      <c r="H28" s="8">
        <v>3007.39</v>
      </c>
      <c r="I28" s="9">
        <v>3168.8</v>
      </c>
      <c r="J28" s="6" t="s">
        <v>40</v>
      </c>
      <c r="K28" s="6"/>
    </row>
    <row r="29" spans="1:11" x14ac:dyDescent="0.3">
      <c r="A29" s="1">
        <v>43617</v>
      </c>
      <c r="C29" s="7" t="s">
        <v>9</v>
      </c>
      <c r="D29" s="7" t="s">
        <v>35</v>
      </c>
      <c r="E29" s="7">
        <v>70.2</v>
      </c>
      <c r="F29" s="7"/>
      <c r="G29" s="7"/>
      <c r="H29" s="8">
        <v>62</v>
      </c>
      <c r="I29" s="9">
        <v>60.15</v>
      </c>
      <c r="J29" s="6" t="s">
        <v>40</v>
      </c>
      <c r="K29" s="6"/>
    </row>
    <row r="30" spans="1:11" x14ac:dyDescent="0.3">
      <c r="C30" s="7" t="s">
        <v>16</v>
      </c>
      <c r="D30" s="7" t="s">
        <v>35</v>
      </c>
      <c r="E30" s="7">
        <v>23.03</v>
      </c>
      <c r="F30" s="7"/>
      <c r="G30" s="7"/>
      <c r="H30" s="8">
        <v>26.03</v>
      </c>
      <c r="I30" s="9">
        <v>30.65</v>
      </c>
      <c r="J30" s="6">
        <f t="shared" ref="J30:J45" si="3">IF(D30="B",ABS(((H30/E30)-1)),(H30/E30-1))</f>
        <v>0.13026487190620939</v>
      </c>
      <c r="K30" s="6">
        <f t="shared" ref="K30:K37" si="4">IF(D30="B",ABS(((I30/E30)-1)),(I30/E30-1))</f>
        <v>0.33087277464177145</v>
      </c>
    </row>
    <row r="31" spans="1:11" ht="14.25" customHeight="1" x14ac:dyDescent="0.3">
      <c r="C31" s="7" t="s">
        <v>17</v>
      </c>
      <c r="D31" s="7" t="s">
        <v>35</v>
      </c>
      <c r="E31" s="7">
        <v>3.7320000000000002</v>
      </c>
      <c r="F31" s="7"/>
      <c r="G31" s="7"/>
      <c r="H31" s="8">
        <v>3.964</v>
      </c>
      <c r="I31" s="9">
        <v>3.9169999999999998</v>
      </c>
      <c r="J31" s="6">
        <f t="shared" si="3"/>
        <v>6.2165058949624763E-2</v>
      </c>
      <c r="K31" s="6">
        <f t="shared" si="4"/>
        <v>4.9571275455519759E-2</v>
      </c>
    </row>
    <row r="32" spans="1:11" ht="31.2" x14ac:dyDescent="0.3">
      <c r="A32" s="1">
        <v>43647</v>
      </c>
      <c r="C32" s="13" t="s">
        <v>29</v>
      </c>
      <c r="D32" s="13" t="s">
        <v>34</v>
      </c>
      <c r="E32" s="13">
        <v>111.45</v>
      </c>
      <c r="F32" s="13"/>
      <c r="G32" s="13"/>
      <c r="H32" s="10">
        <v>28.01</v>
      </c>
      <c r="I32" s="14">
        <v>31.06</v>
      </c>
      <c r="J32" s="6">
        <f t="shared" si="3"/>
        <v>0.74867653656348132</v>
      </c>
      <c r="K32" s="6">
        <f t="shared" si="4"/>
        <v>0.72131000448631677</v>
      </c>
    </row>
    <row r="33" spans="1:11" ht="15.6" x14ac:dyDescent="0.3">
      <c r="C33" s="13" t="s">
        <v>2</v>
      </c>
      <c r="D33" s="13" t="s">
        <v>35</v>
      </c>
      <c r="E33" s="13">
        <v>94.1</v>
      </c>
      <c r="F33" s="13"/>
      <c r="G33" s="13"/>
      <c r="H33" s="10">
        <v>113.2</v>
      </c>
      <c r="I33" s="14">
        <v>134.69999999999999</v>
      </c>
      <c r="J33" s="6">
        <f t="shared" si="3"/>
        <v>0.20297555791710953</v>
      </c>
      <c r="K33" s="6">
        <f t="shared" si="4"/>
        <v>0.43145589798087136</v>
      </c>
    </row>
    <row r="34" spans="1:11" ht="31.2" x14ac:dyDescent="0.3">
      <c r="C34" s="13" t="s">
        <v>18</v>
      </c>
      <c r="D34" s="13" t="s">
        <v>35</v>
      </c>
      <c r="E34" s="13">
        <v>123.75</v>
      </c>
      <c r="F34" s="13"/>
      <c r="G34" s="13"/>
      <c r="H34" s="10">
        <v>142.94999999999999</v>
      </c>
      <c r="I34" s="14">
        <v>126.95</v>
      </c>
      <c r="J34" s="6">
        <f t="shared" si="3"/>
        <v>0.15515151515151504</v>
      </c>
      <c r="K34" s="6">
        <f t="shared" si="4"/>
        <v>2.5858585858585803E-2</v>
      </c>
    </row>
    <row r="35" spans="1:11" ht="15.6" x14ac:dyDescent="0.3">
      <c r="C35" s="13" t="s">
        <v>19</v>
      </c>
      <c r="D35" s="13" t="s">
        <v>34</v>
      </c>
      <c r="E35" s="13">
        <v>161.5</v>
      </c>
      <c r="F35" s="13"/>
      <c r="G35" s="13"/>
      <c r="H35" s="10">
        <v>170.05</v>
      </c>
      <c r="I35" s="14">
        <v>166</v>
      </c>
      <c r="J35" s="6" t="s">
        <v>40</v>
      </c>
      <c r="K35" s="6"/>
    </row>
    <row r="36" spans="1:11" ht="15.6" x14ac:dyDescent="0.3">
      <c r="C36" s="13" t="s">
        <v>11</v>
      </c>
      <c r="D36" s="13" t="s">
        <v>35</v>
      </c>
      <c r="E36" s="13">
        <v>10.29</v>
      </c>
      <c r="F36" s="13"/>
      <c r="G36" s="13"/>
      <c r="H36" s="10">
        <v>12.21</v>
      </c>
      <c r="I36" s="14">
        <v>11.65</v>
      </c>
      <c r="J36" s="6">
        <f t="shared" si="3"/>
        <v>0.18658892128279891</v>
      </c>
      <c r="K36" s="6">
        <f t="shared" si="4"/>
        <v>0.13216715257531586</v>
      </c>
    </row>
    <row r="37" spans="1:11" ht="15.6" x14ac:dyDescent="0.3">
      <c r="C37" s="13" t="s">
        <v>8</v>
      </c>
      <c r="D37" s="13" t="s">
        <v>34</v>
      </c>
      <c r="E37" s="13">
        <v>83</v>
      </c>
      <c r="F37" s="13"/>
      <c r="G37" s="13"/>
      <c r="H37" s="10">
        <v>93.04</v>
      </c>
      <c r="I37" s="14">
        <v>103.54</v>
      </c>
      <c r="J37" s="6" t="s">
        <v>40</v>
      </c>
      <c r="K37" s="6"/>
    </row>
    <row r="38" spans="1:11" ht="16.5" customHeight="1" x14ac:dyDescent="0.3">
      <c r="A38" s="1">
        <v>43678</v>
      </c>
      <c r="C38" s="13" t="s">
        <v>20</v>
      </c>
      <c r="D38" s="13" t="s">
        <v>35</v>
      </c>
      <c r="E38" s="13">
        <v>1.91</v>
      </c>
      <c r="F38" s="13"/>
      <c r="G38" s="13"/>
      <c r="H38" s="10">
        <v>1.8</v>
      </c>
      <c r="I38" s="14">
        <v>1.48</v>
      </c>
      <c r="J38" s="6">
        <f t="shared" si="3"/>
        <v>-5.7591623036649109E-2</v>
      </c>
      <c r="K38" s="6" t="s">
        <v>40</v>
      </c>
    </row>
    <row r="39" spans="1:11" ht="15.6" x14ac:dyDescent="0.3">
      <c r="C39" s="13" t="s">
        <v>15</v>
      </c>
      <c r="D39" s="13" t="s">
        <v>35</v>
      </c>
      <c r="E39" s="13">
        <v>10.11</v>
      </c>
      <c r="F39" s="13"/>
      <c r="G39" s="13"/>
      <c r="H39" s="10">
        <v>11.03</v>
      </c>
      <c r="I39" s="10">
        <v>5.82</v>
      </c>
      <c r="J39" s="6">
        <f t="shared" si="3"/>
        <v>9.0999010880316478E-2</v>
      </c>
      <c r="K39" s="6" t="s">
        <v>40</v>
      </c>
    </row>
    <row r="40" spans="1:11" ht="15.6" x14ac:dyDescent="0.3">
      <c r="C40" s="13" t="s">
        <v>21</v>
      </c>
      <c r="D40" s="13" t="s">
        <v>35</v>
      </c>
      <c r="E40" s="13">
        <v>16.329999999999998</v>
      </c>
      <c r="F40" s="13"/>
      <c r="G40" s="13"/>
      <c r="H40" s="10">
        <v>15.2</v>
      </c>
      <c r="I40" s="10">
        <v>11.12</v>
      </c>
      <c r="J40" s="6">
        <f t="shared" si="3"/>
        <v>-6.9197795468462941E-2</v>
      </c>
      <c r="K40" s="6" t="s">
        <v>40</v>
      </c>
    </row>
    <row r="41" spans="1:11" ht="15.6" x14ac:dyDescent="0.3">
      <c r="C41" s="13" t="s">
        <v>22</v>
      </c>
      <c r="D41" s="13" t="s">
        <v>34</v>
      </c>
      <c r="E41" s="13">
        <v>443.2</v>
      </c>
      <c r="F41" s="13"/>
      <c r="G41" s="13"/>
      <c r="H41" s="10">
        <v>450.4</v>
      </c>
      <c r="I41" s="10">
        <v>298</v>
      </c>
      <c r="J41" s="6">
        <f t="shared" si="3"/>
        <v>1.6245487364620947E-2</v>
      </c>
      <c r="K41" s="6">
        <f>IF(D41="B",ABS(((I41/E41)-1)),(I41/E41-1))</f>
        <v>0.32761732851985559</v>
      </c>
    </row>
    <row r="42" spans="1:11" ht="15.6" x14ac:dyDescent="0.3">
      <c r="C42" s="13" t="s">
        <v>23</v>
      </c>
      <c r="D42" s="13" t="s">
        <v>35</v>
      </c>
      <c r="E42" s="13">
        <v>29.17</v>
      </c>
      <c r="F42" s="13"/>
      <c r="G42" s="13"/>
      <c r="H42" s="10">
        <v>28.02</v>
      </c>
      <c r="I42" s="10">
        <v>18.22</v>
      </c>
      <c r="J42" s="6">
        <f t="shared" si="3"/>
        <v>-3.942406582104907E-2</v>
      </c>
      <c r="K42" s="6" t="s">
        <v>40</v>
      </c>
    </row>
    <row r="43" spans="1:11" ht="15.6" x14ac:dyDescent="0.3">
      <c r="A43" s="1">
        <v>43709</v>
      </c>
      <c r="C43" s="7" t="s">
        <v>17</v>
      </c>
      <c r="D43" s="7"/>
      <c r="E43" s="7">
        <v>3.7320000000000002</v>
      </c>
      <c r="F43" s="7"/>
      <c r="G43" s="7"/>
      <c r="H43" s="10">
        <v>3.9</v>
      </c>
      <c r="I43" s="8">
        <v>1.841</v>
      </c>
      <c r="J43" s="6">
        <f t="shared" si="3"/>
        <v>4.5016077170418001E-2</v>
      </c>
      <c r="K43" s="6" t="s">
        <v>40</v>
      </c>
    </row>
    <row r="44" spans="1:11" ht="15.6" x14ac:dyDescent="0.3">
      <c r="C44" s="13" t="s">
        <v>24</v>
      </c>
      <c r="D44" s="13" t="s">
        <v>35</v>
      </c>
      <c r="E44" s="15">
        <v>13.45</v>
      </c>
      <c r="F44" s="15"/>
      <c r="G44" s="15"/>
      <c r="H44" s="14">
        <v>16.276</v>
      </c>
      <c r="I44" s="9">
        <v>8.0280000000000005</v>
      </c>
      <c r="J44" s="6">
        <f t="shared" si="3"/>
        <v>0.21011152416356893</v>
      </c>
      <c r="K44" s="6" t="s">
        <v>40</v>
      </c>
    </row>
    <row r="45" spans="1:11" ht="15.6" x14ac:dyDescent="0.3">
      <c r="C45" s="13" t="s">
        <v>25</v>
      </c>
      <c r="D45" s="13" t="s">
        <v>35</v>
      </c>
      <c r="E45" s="15">
        <v>0.67549999999999999</v>
      </c>
      <c r="F45" s="15"/>
      <c r="G45" s="15"/>
      <c r="H45" s="9">
        <v>0.68769999999999998</v>
      </c>
      <c r="I45" s="9">
        <v>0.68079999999999996</v>
      </c>
      <c r="J45" s="6">
        <f t="shared" si="3"/>
        <v>1.806069578090308E-2</v>
      </c>
      <c r="K45" s="6">
        <f>IF(D45="B",ABS(((I45/E45)-1)),(I45/E45-1))</f>
        <v>7.8460399703923489E-3</v>
      </c>
    </row>
    <row r="46" spans="1:11" ht="15.6" x14ac:dyDescent="0.3">
      <c r="C46" s="13" t="s">
        <v>26</v>
      </c>
      <c r="D46" s="13" t="s">
        <v>35</v>
      </c>
      <c r="E46" s="15">
        <v>53.4</v>
      </c>
      <c r="F46" s="15"/>
      <c r="G46" s="15"/>
      <c r="H46" s="9">
        <v>42.46</v>
      </c>
      <c r="I46" s="9">
        <v>16.7</v>
      </c>
      <c r="J46" s="6" t="s">
        <v>40</v>
      </c>
      <c r="K46" s="6"/>
    </row>
    <row r="47" spans="1:11" ht="15.6" x14ac:dyDescent="0.3">
      <c r="C47" s="13" t="s">
        <v>30</v>
      </c>
      <c r="D47" s="13" t="s">
        <v>35</v>
      </c>
      <c r="E47" s="15">
        <v>33.200000000000003</v>
      </c>
      <c r="F47" s="15"/>
      <c r="G47" s="15"/>
      <c r="H47" s="9">
        <v>35.299999999999997</v>
      </c>
      <c r="I47" s="9">
        <v>13.7</v>
      </c>
      <c r="J47" s="6">
        <f>IF(D47="B",ABS(((H47/E47)-1)),(H47/E47-1))</f>
        <v>6.3253012048192669E-2</v>
      </c>
      <c r="K47" s="6" t="s">
        <v>40</v>
      </c>
    </row>
    <row r="48" spans="1:11" ht="15.6" x14ac:dyDescent="0.3">
      <c r="A48" s="1">
        <v>43739</v>
      </c>
      <c r="C48" s="13" t="s">
        <v>31</v>
      </c>
      <c r="D48" s="13" t="s">
        <v>35</v>
      </c>
      <c r="E48" s="15">
        <v>1.88</v>
      </c>
      <c r="F48" s="15"/>
      <c r="G48" s="15"/>
      <c r="H48" s="9">
        <v>1.96</v>
      </c>
      <c r="I48" s="9">
        <v>1.2</v>
      </c>
      <c r="J48" s="6">
        <f>IF(D48="B",ABS(((H48/E48)-1)),(H48/E48-1))</f>
        <v>4.2553191489361764E-2</v>
      </c>
      <c r="K48" s="6" t="s">
        <v>40</v>
      </c>
    </row>
    <row r="52" spans="1:12" ht="15" thickBot="1" x14ac:dyDescent="0.35"/>
    <row r="53" spans="1:12" ht="26.4" thickBot="1" x14ac:dyDescent="0.55000000000000004">
      <c r="A53" s="3" t="s">
        <v>90</v>
      </c>
      <c r="B53" s="26"/>
      <c r="C53" s="22"/>
      <c r="D53" s="22"/>
      <c r="E53" s="22"/>
      <c r="F53" s="22"/>
      <c r="G53" s="22"/>
      <c r="H53" s="23"/>
      <c r="I53" s="23"/>
      <c r="J53" s="24"/>
      <c r="K53" s="25"/>
    </row>
    <row r="55" spans="1:12" ht="18" x14ac:dyDescent="0.35">
      <c r="K55" s="19" t="s">
        <v>41</v>
      </c>
      <c r="L55" s="19" t="s">
        <v>41</v>
      </c>
    </row>
    <row r="56" spans="1:12" ht="18" x14ac:dyDescent="0.35">
      <c r="E56" s="2" t="s">
        <v>42</v>
      </c>
      <c r="F56" s="2" t="s">
        <v>93</v>
      </c>
      <c r="G56" s="2" t="s">
        <v>94</v>
      </c>
      <c r="H56" s="4" t="s">
        <v>43</v>
      </c>
      <c r="I56" s="4" t="s">
        <v>44</v>
      </c>
      <c r="J56" s="16" t="s">
        <v>45</v>
      </c>
      <c r="K56" s="19" t="s">
        <v>46</v>
      </c>
      <c r="L56" s="19" t="s">
        <v>38</v>
      </c>
    </row>
    <row r="57" spans="1:12" ht="18" x14ac:dyDescent="0.35">
      <c r="I57" s="4" t="s">
        <v>48</v>
      </c>
      <c r="J57" s="16" t="s">
        <v>48</v>
      </c>
      <c r="K57" s="19">
        <f>AVERAGE(K59:K102)</f>
        <v>5.6988113355576415E-2</v>
      </c>
      <c r="L57" s="19">
        <f>AVERAGE(L59:L102)</f>
        <v>0.2105534045758515</v>
      </c>
    </row>
    <row r="59" spans="1:12" x14ac:dyDescent="0.3">
      <c r="A59" s="1">
        <v>44044</v>
      </c>
      <c r="C59" s="15" t="s">
        <v>9</v>
      </c>
      <c r="D59" s="15"/>
      <c r="E59" s="15" t="s">
        <v>35</v>
      </c>
      <c r="F59" s="15"/>
      <c r="G59" s="15"/>
      <c r="H59" s="9">
        <v>50.1</v>
      </c>
      <c r="I59" s="9">
        <v>45</v>
      </c>
      <c r="J59" s="17">
        <v>47.84</v>
      </c>
      <c r="K59" s="6" t="s">
        <v>40</v>
      </c>
      <c r="L59" s="6"/>
    </row>
    <row r="60" spans="1:12" x14ac:dyDescent="0.3">
      <c r="C60" s="15" t="s">
        <v>49</v>
      </c>
      <c r="D60" s="15"/>
      <c r="E60" s="15" t="s">
        <v>35</v>
      </c>
      <c r="F60" s="15"/>
      <c r="G60" s="15"/>
      <c r="H60" s="9">
        <v>2.88</v>
      </c>
      <c r="I60" s="9">
        <v>2.8</v>
      </c>
      <c r="J60" s="17">
        <v>2.91</v>
      </c>
      <c r="K60" s="6">
        <v>-0.03</v>
      </c>
      <c r="L60" s="6">
        <v>0.01</v>
      </c>
    </row>
    <row r="61" spans="1:12" x14ac:dyDescent="0.3">
      <c r="C61" s="15" t="s">
        <v>50</v>
      </c>
      <c r="D61" s="15"/>
      <c r="E61" s="15" t="s">
        <v>35</v>
      </c>
      <c r="F61" s="15"/>
      <c r="G61" s="15"/>
      <c r="H61" s="9">
        <v>11.32</v>
      </c>
      <c r="I61" s="9">
        <v>13.14</v>
      </c>
      <c r="J61" s="17">
        <v>15.02</v>
      </c>
      <c r="K61" s="6">
        <v>0.16</v>
      </c>
      <c r="L61" s="6">
        <v>0.33</v>
      </c>
    </row>
    <row r="62" spans="1:12" x14ac:dyDescent="0.3">
      <c r="A62" s="1">
        <v>44075</v>
      </c>
      <c r="C62" s="15" t="s">
        <v>51</v>
      </c>
      <c r="D62" s="15"/>
      <c r="E62" s="15" t="s">
        <v>35</v>
      </c>
      <c r="F62" s="15"/>
      <c r="G62" s="15"/>
      <c r="H62" s="9">
        <v>4.0999999999999996</v>
      </c>
      <c r="I62" s="9">
        <v>5.0199999999999996</v>
      </c>
      <c r="J62" s="17">
        <v>8.09</v>
      </c>
      <c r="K62" s="6">
        <v>0.22</v>
      </c>
      <c r="L62" s="6">
        <v>0.97</v>
      </c>
    </row>
    <row r="63" spans="1:12" x14ac:dyDescent="0.3">
      <c r="C63" s="15" t="s">
        <v>49</v>
      </c>
      <c r="D63" s="15"/>
      <c r="E63" s="15" t="s">
        <v>35</v>
      </c>
      <c r="F63" s="15"/>
      <c r="G63" s="15"/>
      <c r="H63" s="9">
        <v>3.05</v>
      </c>
      <c r="I63" s="9">
        <v>3.05</v>
      </c>
      <c r="J63" s="17">
        <v>3.16</v>
      </c>
      <c r="K63" s="6">
        <v>0</v>
      </c>
      <c r="L63" s="6">
        <v>0.04</v>
      </c>
    </row>
    <row r="64" spans="1:12" x14ac:dyDescent="0.3">
      <c r="C64" s="15" t="s">
        <v>52</v>
      </c>
      <c r="D64" s="15"/>
      <c r="E64" s="15" t="s">
        <v>34</v>
      </c>
      <c r="F64" s="15"/>
      <c r="G64" s="15"/>
      <c r="H64" s="9">
        <v>250.1</v>
      </c>
      <c r="I64" s="9">
        <v>236</v>
      </c>
      <c r="J64" s="17">
        <v>225</v>
      </c>
      <c r="K64" s="6">
        <v>0.06</v>
      </c>
      <c r="L64" s="6">
        <v>0.1</v>
      </c>
    </row>
    <row r="65" spans="1:12" x14ac:dyDescent="0.3">
      <c r="A65" s="1">
        <v>44105</v>
      </c>
      <c r="C65" s="15" t="s">
        <v>53</v>
      </c>
      <c r="D65" s="15"/>
      <c r="E65" s="15" t="s">
        <v>34</v>
      </c>
      <c r="F65" s="15"/>
      <c r="G65" s="15"/>
      <c r="H65" s="9">
        <v>135.6</v>
      </c>
      <c r="I65" s="9">
        <v>135</v>
      </c>
      <c r="J65" s="17">
        <v>139</v>
      </c>
      <c r="K65" s="6">
        <v>0</v>
      </c>
      <c r="L65" s="6">
        <v>-0.03</v>
      </c>
    </row>
    <row r="66" spans="1:12" x14ac:dyDescent="0.3">
      <c r="C66" s="15" t="s">
        <v>54</v>
      </c>
      <c r="D66" s="15"/>
      <c r="E66" s="15" t="s">
        <v>35</v>
      </c>
      <c r="F66" s="15"/>
      <c r="G66" s="15"/>
      <c r="H66" s="9">
        <v>1.095</v>
      </c>
      <c r="I66" s="9">
        <v>1.56</v>
      </c>
      <c r="J66" s="17">
        <v>2.21</v>
      </c>
      <c r="K66" s="6">
        <f>IF(E66="B",ABS(((I66/H66)-1)),(I66/H66-1))</f>
        <v>0.42465753424657549</v>
      </c>
      <c r="L66" s="6">
        <f>IF(E66="B",ABS(((J66/H66)-1)),(J66/H66-1))</f>
        <v>1.0182648401826486</v>
      </c>
    </row>
    <row r="67" spans="1:12" x14ac:dyDescent="0.3">
      <c r="C67" s="15" t="s">
        <v>55</v>
      </c>
      <c r="D67" s="15"/>
      <c r="E67" s="15" t="s">
        <v>35</v>
      </c>
      <c r="F67" s="15"/>
      <c r="G67" s="15"/>
      <c r="H67" s="9">
        <v>17.8</v>
      </c>
      <c r="I67" s="9">
        <v>20</v>
      </c>
      <c r="J67" s="17">
        <v>25.69</v>
      </c>
      <c r="K67" s="6">
        <f>IF(E67="B",ABS(((I67/H67)-1)),(I67/H67-1))</f>
        <v>0.12359550561797739</v>
      </c>
      <c r="L67" s="6">
        <f>IF(E67="B",ABS(((J67/H67)-1)),(J67/H67-1))</f>
        <v>0.44325842696629225</v>
      </c>
    </row>
    <row r="68" spans="1:12" x14ac:dyDescent="0.3">
      <c r="A68" s="1">
        <v>44136</v>
      </c>
      <c r="C68" s="15" t="s">
        <v>56</v>
      </c>
      <c r="D68" s="15"/>
      <c r="E68" s="15" t="s">
        <v>35</v>
      </c>
      <c r="F68" s="15"/>
      <c r="G68" s="15"/>
      <c r="H68" s="9">
        <v>12.31</v>
      </c>
      <c r="I68" s="9">
        <v>15</v>
      </c>
      <c r="J68" s="17">
        <v>16.190000000000001</v>
      </c>
      <c r="K68" s="6">
        <f>IF(E68="B",ABS(((I68/H68)-1)),(I68/H68-1))</f>
        <v>0.21852152721364737</v>
      </c>
      <c r="L68" s="6">
        <f>IF(E68="B",ABS(((J68/H68)-1)),(J68/H68-1))</f>
        <v>0.31519090170593023</v>
      </c>
    </row>
    <row r="69" spans="1:12" x14ac:dyDescent="0.3">
      <c r="C69" s="15" t="s">
        <v>57</v>
      </c>
      <c r="D69" s="15"/>
      <c r="E69" s="15" t="s">
        <v>35</v>
      </c>
      <c r="F69" s="15"/>
      <c r="G69" s="15"/>
      <c r="H69" s="9">
        <v>112.5</v>
      </c>
      <c r="I69" s="9">
        <v>125</v>
      </c>
      <c r="J69" s="17">
        <v>123</v>
      </c>
      <c r="K69" s="6">
        <f>IF(E69="B",ABS(((I69/H69)-1)),(I69/H69-1))</f>
        <v>0.11111111111111116</v>
      </c>
      <c r="L69" s="6">
        <f>IF(E69="B",ABS(((J69/H69)-1)),(J69/H69-1))</f>
        <v>9.3333333333333268E-2</v>
      </c>
    </row>
    <row r="70" spans="1:12" x14ac:dyDescent="0.3">
      <c r="A70" s="1">
        <v>44166</v>
      </c>
      <c r="C70" s="15" t="s">
        <v>58</v>
      </c>
      <c r="D70" s="15"/>
      <c r="E70" s="15" t="s">
        <v>34</v>
      </c>
      <c r="F70" s="15"/>
      <c r="G70" s="15"/>
      <c r="H70" s="9">
        <v>291.39999999999998</v>
      </c>
      <c r="I70" s="9">
        <v>295</v>
      </c>
      <c r="J70" s="17">
        <v>350</v>
      </c>
      <c r="K70" s="6">
        <f>IF(E70="B",ABS(((I70/H70)-1)),(I70/H70-1))</f>
        <v>1.2354152367879179E-2</v>
      </c>
      <c r="L70" s="6" t="s">
        <v>40</v>
      </c>
    </row>
    <row r="71" spans="1:12" x14ac:dyDescent="0.3">
      <c r="C71" s="15" t="s">
        <v>59</v>
      </c>
      <c r="D71" s="15"/>
      <c r="E71" s="15" t="s">
        <v>35</v>
      </c>
      <c r="F71" s="15"/>
      <c r="G71" s="15"/>
      <c r="H71" s="9">
        <v>41.48</v>
      </c>
      <c r="I71" s="9">
        <v>45</v>
      </c>
      <c r="J71" s="17">
        <v>52.9</v>
      </c>
      <c r="K71" s="6">
        <f>IF(E71="B",ABS(((I71/H71)-1)),(I71/H71-1))</f>
        <v>8.4860173577627762E-2</v>
      </c>
      <c r="L71" s="6">
        <f>IF(E71="B",ABS(((J71/H71)-1)),(J71/H71-1))</f>
        <v>0.27531340405014482</v>
      </c>
    </row>
    <row r="72" spans="1:12" x14ac:dyDescent="0.3">
      <c r="A72" s="1">
        <v>44197</v>
      </c>
      <c r="C72" s="15" t="s">
        <v>60</v>
      </c>
      <c r="D72" s="15"/>
      <c r="E72" s="15" t="s">
        <v>35</v>
      </c>
      <c r="F72" s="15"/>
      <c r="G72" s="15"/>
      <c r="H72" s="9">
        <v>0.9</v>
      </c>
      <c r="I72" s="9">
        <v>0.82</v>
      </c>
      <c r="J72" s="17"/>
      <c r="K72" s="6" t="s">
        <v>40</v>
      </c>
      <c r="L72" s="6"/>
    </row>
    <row r="73" spans="1:12" x14ac:dyDescent="0.3">
      <c r="C73" s="15" t="s">
        <v>61</v>
      </c>
      <c r="D73" s="15"/>
      <c r="E73" s="15" t="s">
        <v>35</v>
      </c>
      <c r="F73" s="15"/>
      <c r="G73" s="15"/>
      <c r="H73" s="9">
        <v>1.1399999999999999</v>
      </c>
      <c r="I73" s="9">
        <v>1.04</v>
      </c>
      <c r="J73" s="17">
        <v>1.53</v>
      </c>
      <c r="K73" s="6">
        <f t="shared" ref="K72:K79" si="5">IF(E73="B",ABS(((I73/H73)-1)),(I73/H73-1))</f>
        <v>-8.7719298245613975E-2</v>
      </c>
      <c r="L73" s="6">
        <f t="shared" ref="L72:L79" si="6">IF(E73="B",ABS(((J73/H73)-1)),(J73/H73-1))</f>
        <v>0.34210526315789491</v>
      </c>
    </row>
    <row r="74" spans="1:12" x14ac:dyDescent="0.3">
      <c r="A74" s="1">
        <v>44228</v>
      </c>
      <c r="C74" s="15" t="s">
        <v>62</v>
      </c>
      <c r="D74" s="15"/>
      <c r="E74" s="15" t="s">
        <v>35</v>
      </c>
      <c r="F74" s="15"/>
      <c r="G74" s="15"/>
      <c r="H74" s="9">
        <v>15.5</v>
      </c>
      <c r="I74" s="9">
        <v>13.09</v>
      </c>
      <c r="J74" s="17">
        <v>16</v>
      </c>
      <c r="K74" s="6" t="s">
        <v>40</v>
      </c>
      <c r="L74" s="6"/>
    </row>
    <row r="75" spans="1:12" x14ac:dyDescent="0.3">
      <c r="C75" s="15" t="s">
        <v>63</v>
      </c>
      <c r="D75" s="15"/>
      <c r="E75" s="15" t="s">
        <v>35</v>
      </c>
      <c r="F75" s="15"/>
      <c r="G75" s="15"/>
      <c r="H75" s="9">
        <v>0.97</v>
      </c>
      <c r="I75" s="9">
        <v>0.95</v>
      </c>
      <c r="J75" s="17">
        <v>1.17</v>
      </c>
      <c r="K75" s="6">
        <f t="shared" si="5"/>
        <v>-2.0618556701030966E-2</v>
      </c>
      <c r="L75" s="6">
        <f t="shared" si="6"/>
        <v>0.20618556701030921</v>
      </c>
    </row>
    <row r="76" spans="1:12" x14ac:dyDescent="0.3">
      <c r="C76" s="15" t="s">
        <v>64</v>
      </c>
      <c r="D76" s="15"/>
      <c r="E76" s="15" t="s">
        <v>35</v>
      </c>
      <c r="F76" s="15"/>
      <c r="G76" s="15"/>
      <c r="H76" s="9">
        <v>2.54</v>
      </c>
      <c r="I76" s="9">
        <v>2.4</v>
      </c>
      <c r="J76" s="17">
        <v>2.42</v>
      </c>
      <c r="K76" s="6">
        <f t="shared" si="5"/>
        <v>-5.5118110236220486E-2</v>
      </c>
      <c r="L76" s="6">
        <f t="shared" si="6"/>
        <v>-4.7244094488189003E-2</v>
      </c>
    </row>
    <row r="77" spans="1:12" x14ac:dyDescent="0.3">
      <c r="A77" s="1">
        <v>44256</v>
      </c>
      <c r="C77" s="15" t="s">
        <v>65</v>
      </c>
      <c r="D77" s="15"/>
      <c r="E77" s="15" t="s">
        <v>35</v>
      </c>
      <c r="F77" s="15"/>
      <c r="G77" s="15"/>
      <c r="H77" s="9">
        <v>0.46</v>
      </c>
      <c r="I77" s="9">
        <v>0.52</v>
      </c>
      <c r="J77" s="17">
        <v>0.57999999999999996</v>
      </c>
      <c r="K77" s="6">
        <f t="shared" si="5"/>
        <v>0.13043478260869557</v>
      </c>
      <c r="L77" s="6">
        <f t="shared" si="6"/>
        <v>0.26086956521739113</v>
      </c>
    </row>
    <row r="78" spans="1:12" x14ac:dyDescent="0.3">
      <c r="C78" s="15" t="s">
        <v>0</v>
      </c>
      <c r="D78" s="15"/>
      <c r="E78" s="15" t="s">
        <v>35</v>
      </c>
      <c r="F78" s="15"/>
      <c r="G78" s="15"/>
      <c r="H78" s="9">
        <v>14.76</v>
      </c>
      <c r="I78" s="9">
        <v>16.52</v>
      </c>
      <c r="J78" s="17">
        <v>15.25</v>
      </c>
      <c r="K78" s="6">
        <f t="shared" si="5"/>
        <v>0.1192411924119241</v>
      </c>
      <c r="L78" s="6">
        <f t="shared" si="6"/>
        <v>3.3197831978319714E-2</v>
      </c>
    </row>
    <row r="79" spans="1:12" x14ac:dyDescent="0.3">
      <c r="C79" s="15" t="s">
        <v>66</v>
      </c>
      <c r="D79" s="15"/>
      <c r="E79" s="15" t="s">
        <v>35</v>
      </c>
      <c r="F79" s="15"/>
      <c r="G79" s="15"/>
      <c r="H79" s="9">
        <v>1458</v>
      </c>
      <c r="I79" s="9">
        <v>1604.5</v>
      </c>
      <c r="J79" s="17">
        <v>1533.5</v>
      </c>
      <c r="K79" s="6">
        <f t="shared" si="5"/>
        <v>0.10048010973936905</v>
      </c>
      <c r="L79" s="6">
        <f t="shared" si="6"/>
        <v>5.1783264746227742E-2</v>
      </c>
    </row>
    <row r="80" spans="1:12" x14ac:dyDescent="0.3">
      <c r="C80" s="15" t="s">
        <v>67</v>
      </c>
      <c r="D80" s="15"/>
      <c r="E80" s="15" t="s">
        <v>35</v>
      </c>
      <c r="F80" s="15"/>
      <c r="G80" s="15"/>
      <c r="H80" s="9">
        <v>490.6</v>
      </c>
      <c r="I80" s="9">
        <v>516.6</v>
      </c>
      <c r="J80" s="17">
        <v>439.7484</v>
      </c>
      <c r="K80" s="6">
        <v>0.05</v>
      </c>
      <c r="L80" s="6" t="s">
        <v>40</v>
      </c>
    </row>
    <row r="81" spans="1:13" x14ac:dyDescent="0.3">
      <c r="C81" s="15" t="s">
        <v>68</v>
      </c>
      <c r="D81" s="15"/>
      <c r="E81" s="15" t="s">
        <v>35</v>
      </c>
      <c r="F81" s="15"/>
      <c r="G81" s="15"/>
      <c r="H81" s="9">
        <v>0.43</v>
      </c>
      <c r="I81" s="9">
        <v>0.43</v>
      </c>
      <c r="J81" s="17">
        <v>0.35</v>
      </c>
      <c r="K81" s="6">
        <v>0</v>
      </c>
      <c r="L81" s="6">
        <v>-0.19</v>
      </c>
    </row>
    <row r="82" spans="1:13" x14ac:dyDescent="0.3">
      <c r="A82" s="1">
        <v>44287</v>
      </c>
      <c r="C82" s="15" t="s">
        <v>69</v>
      </c>
      <c r="D82" s="15"/>
      <c r="E82" s="15" t="s">
        <v>34</v>
      </c>
      <c r="F82" s="15"/>
      <c r="G82" s="15"/>
      <c r="H82" s="9">
        <v>510.3</v>
      </c>
      <c r="I82" s="9">
        <v>488.77</v>
      </c>
      <c r="J82" s="17">
        <v>632.66</v>
      </c>
      <c r="K82" s="6">
        <v>0.04</v>
      </c>
      <c r="L82" s="6" t="s">
        <v>40</v>
      </c>
    </row>
    <row r="83" spans="1:13" x14ac:dyDescent="0.3">
      <c r="A83" s="1">
        <v>44317</v>
      </c>
      <c r="C83" s="15" t="s">
        <v>70</v>
      </c>
      <c r="D83" s="15"/>
      <c r="E83" s="15" t="s">
        <v>35</v>
      </c>
      <c r="F83" s="15"/>
      <c r="G83" s="15"/>
      <c r="H83" s="9">
        <v>53</v>
      </c>
      <c r="I83" s="9">
        <v>55.5</v>
      </c>
      <c r="J83" s="17">
        <v>56.5</v>
      </c>
      <c r="K83" s="6">
        <v>0.05</v>
      </c>
      <c r="L83" s="6">
        <v>7.0000000000000007E-2</v>
      </c>
    </row>
    <row r="84" spans="1:13" x14ac:dyDescent="0.3">
      <c r="C84" s="15" t="s">
        <v>71</v>
      </c>
      <c r="D84" s="15"/>
      <c r="E84" s="15" t="s">
        <v>35</v>
      </c>
      <c r="F84" s="15"/>
      <c r="G84" s="15"/>
      <c r="H84" s="9">
        <v>0.32300000000000001</v>
      </c>
      <c r="I84" s="9">
        <v>0.249</v>
      </c>
      <c r="J84" s="17">
        <v>0.22700000000000001</v>
      </c>
      <c r="K84" s="6" t="s">
        <v>40</v>
      </c>
      <c r="L84" s="6"/>
    </row>
    <row r="85" spans="1:13" x14ac:dyDescent="0.3">
      <c r="C85" s="15" t="s">
        <v>72</v>
      </c>
      <c r="D85" s="15"/>
      <c r="E85" s="15" t="s">
        <v>34</v>
      </c>
      <c r="F85" s="15"/>
      <c r="G85" s="15"/>
      <c r="H85" s="9">
        <v>9.17</v>
      </c>
      <c r="I85" s="9">
        <v>8.35</v>
      </c>
      <c r="J85" s="17">
        <v>5.29</v>
      </c>
      <c r="K85" s="6">
        <v>0.09</v>
      </c>
      <c r="L85" s="6">
        <v>0.42</v>
      </c>
    </row>
    <row r="86" spans="1:13" x14ac:dyDescent="0.3">
      <c r="A86" s="1">
        <v>44348</v>
      </c>
      <c r="C86" s="15" t="s">
        <v>73</v>
      </c>
      <c r="D86" s="15"/>
      <c r="E86" s="15" t="s">
        <v>34</v>
      </c>
      <c r="F86" s="15"/>
      <c r="G86" s="15"/>
      <c r="H86" s="9">
        <v>302.77999999999997</v>
      </c>
      <c r="I86" s="9">
        <v>329.84</v>
      </c>
      <c r="J86" s="17">
        <v>415.4</v>
      </c>
      <c r="K86" s="6" t="s">
        <v>40</v>
      </c>
      <c r="L86" s="6"/>
    </row>
    <row r="87" spans="1:13" x14ac:dyDescent="0.3">
      <c r="C87" s="15" t="s">
        <v>74</v>
      </c>
      <c r="D87" s="15"/>
      <c r="E87" s="15" t="s">
        <v>34</v>
      </c>
      <c r="F87" s="15"/>
      <c r="G87" s="15"/>
      <c r="H87" s="9">
        <v>186.2</v>
      </c>
      <c r="I87" s="9">
        <v>190.16</v>
      </c>
      <c r="J87" s="17">
        <v>261.38</v>
      </c>
      <c r="K87" s="6">
        <v>0.02</v>
      </c>
      <c r="L87" s="6" t="s">
        <v>40</v>
      </c>
    </row>
    <row r="88" spans="1:13" x14ac:dyDescent="0.3">
      <c r="A88" s="1">
        <v>44378</v>
      </c>
      <c r="C88" s="15" t="s">
        <v>75</v>
      </c>
      <c r="D88" s="15"/>
      <c r="E88" s="15" t="s">
        <v>35</v>
      </c>
      <c r="F88" s="15"/>
      <c r="G88" s="15"/>
      <c r="H88" s="9">
        <v>19.350000000000001</v>
      </c>
      <c r="I88" s="9">
        <v>20</v>
      </c>
      <c r="J88" s="17">
        <v>22.4</v>
      </c>
      <c r="K88" s="6">
        <v>0.03</v>
      </c>
      <c r="L88" s="6">
        <v>0.16</v>
      </c>
    </row>
    <row r="89" spans="1:13" x14ac:dyDescent="0.3">
      <c r="C89" s="15" t="s">
        <v>76</v>
      </c>
      <c r="D89" s="15"/>
      <c r="E89" s="15" t="s">
        <v>34</v>
      </c>
      <c r="F89" s="15"/>
      <c r="G89" s="15"/>
      <c r="H89" s="9">
        <v>90.86</v>
      </c>
      <c r="I89" s="9">
        <v>95.92</v>
      </c>
      <c r="J89" s="17">
        <v>94.06</v>
      </c>
      <c r="K89" s="6">
        <v>0.06</v>
      </c>
      <c r="L89" s="6">
        <v>0.04</v>
      </c>
    </row>
    <row r="90" spans="1:13" x14ac:dyDescent="0.3">
      <c r="C90" s="15" t="s">
        <v>77</v>
      </c>
      <c r="D90" s="15"/>
      <c r="E90" s="15" t="s">
        <v>35</v>
      </c>
      <c r="F90" s="15"/>
      <c r="G90" s="15"/>
      <c r="H90" s="9">
        <v>1.2350000000000001</v>
      </c>
      <c r="I90" s="9">
        <v>1.2684</v>
      </c>
      <c r="J90" s="17">
        <v>1.2641</v>
      </c>
      <c r="K90" s="6">
        <v>0.03</v>
      </c>
      <c r="L90" s="6">
        <v>0.02</v>
      </c>
    </row>
    <row r="91" spans="1:13" x14ac:dyDescent="0.3">
      <c r="A91" s="1">
        <v>44409</v>
      </c>
      <c r="C91" s="15" t="s">
        <v>78</v>
      </c>
      <c r="D91" s="15"/>
      <c r="E91" s="15" t="s">
        <v>35</v>
      </c>
      <c r="F91" s="15"/>
      <c r="G91" s="15"/>
      <c r="H91" s="9">
        <v>14.52</v>
      </c>
      <c r="I91" s="9">
        <v>13.63</v>
      </c>
      <c r="J91" s="17">
        <v>15.17</v>
      </c>
      <c r="K91" s="6">
        <v>-0.06</v>
      </c>
      <c r="L91" s="6">
        <v>0.04</v>
      </c>
    </row>
    <row r="92" spans="1:13" x14ac:dyDescent="0.3">
      <c r="A92" s="1">
        <v>44440</v>
      </c>
      <c r="C92" s="15" t="s">
        <v>8</v>
      </c>
      <c r="D92" s="15"/>
      <c r="E92" s="15" t="s">
        <v>34</v>
      </c>
      <c r="F92" s="15"/>
      <c r="G92" s="15"/>
      <c r="H92" s="9">
        <v>155.02000000000001</v>
      </c>
      <c r="I92" s="9">
        <v>155</v>
      </c>
      <c r="J92" s="17">
        <v>135.9</v>
      </c>
      <c r="K92" s="6">
        <v>0</v>
      </c>
      <c r="L92" s="6">
        <v>0.12</v>
      </c>
      <c r="M92" s="2" t="s">
        <v>92</v>
      </c>
    </row>
    <row r="93" spans="1:13" x14ac:dyDescent="0.3">
      <c r="C93" s="15" t="s">
        <v>79</v>
      </c>
      <c r="D93" s="15"/>
      <c r="E93" s="15" t="s">
        <v>34</v>
      </c>
      <c r="F93" s="15"/>
      <c r="G93" s="15"/>
      <c r="H93" s="9">
        <v>131.75</v>
      </c>
      <c r="I93" s="9">
        <v>152</v>
      </c>
      <c r="J93" s="17"/>
      <c r="K93" s="6" t="s">
        <v>40</v>
      </c>
      <c r="L93" s="6"/>
    </row>
    <row r="94" spans="1:13" x14ac:dyDescent="0.3">
      <c r="C94" s="15" t="s">
        <v>80</v>
      </c>
      <c r="D94" s="15"/>
      <c r="E94" s="15" t="s">
        <v>35</v>
      </c>
      <c r="F94" s="15"/>
      <c r="G94" s="15"/>
      <c r="H94" s="9">
        <v>0.183</v>
      </c>
      <c r="I94" s="9">
        <v>0.12</v>
      </c>
      <c r="J94" s="17"/>
      <c r="K94" s="6" t="s">
        <v>40</v>
      </c>
      <c r="L94" s="6"/>
    </row>
    <row r="95" spans="1:13" x14ac:dyDescent="0.3">
      <c r="A95" s="1">
        <v>44470</v>
      </c>
      <c r="C95" s="15" t="s">
        <v>81</v>
      </c>
      <c r="D95" s="15"/>
      <c r="E95" s="15" t="s">
        <v>34</v>
      </c>
      <c r="F95" s="15">
        <v>192.55</v>
      </c>
      <c r="G95" s="15">
        <v>144.44</v>
      </c>
      <c r="H95" s="9">
        <v>165</v>
      </c>
      <c r="I95" s="9">
        <v>172.21</v>
      </c>
      <c r="J95" s="17">
        <v>143</v>
      </c>
      <c r="K95" s="6">
        <f>IF(E95="B",ABS(((I95/H95)-1)),(I95/H95-1))</f>
        <v>4.369696969696979E-2</v>
      </c>
      <c r="L95" s="6">
        <f>IF(E95="B",ABS(((J95/H95)-1)),(J95/H95-1))</f>
        <v>0.1333333333333333</v>
      </c>
      <c r="M95" s="2" t="s">
        <v>92</v>
      </c>
    </row>
    <row r="96" spans="1:13" x14ac:dyDescent="0.3">
      <c r="C96" s="15" t="s">
        <v>82</v>
      </c>
      <c r="D96" s="15"/>
      <c r="E96" s="15" t="s">
        <v>35</v>
      </c>
      <c r="F96" s="15">
        <v>1.54</v>
      </c>
      <c r="G96" s="15">
        <v>4.45</v>
      </c>
      <c r="H96" s="9">
        <v>2.6150000000000002</v>
      </c>
      <c r="I96" s="9">
        <v>2.2549999999999999</v>
      </c>
      <c r="J96" s="17">
        <v>5.04</v>
      </c>
      <c r="K96" s="6">
        <f>(I96-$H96)/H96</f>
        <v>-0.13766730401529648</v>
      </c>
      <c r="L96" s="6">
        <f>(J96-$H96)/H96</f>
        <v>0.92734225621414901</v>
      </c>
      <c r="M96" s="2" t="s">
        <v>92</v>
      </c>
    </row>
    <row r="97" spans="1:13" x14ac:dyDescent="0.3">
      <c r="C97" s="15" t="s">
        <v>83</v>
      </c>
      <c r="D97" s="15"/>
      <c r="E97" s="15" t="s">
        <v>35</v>
      </c>
      <c r="F97" s="15">
        <v>4.71</v>
      </c>
      <c r="G97" s="15">
        <v>11.435</v>
      </c>
      <c r="H97" s="9">
        <v>6.734</v>
      </c>
      <c r="I97" s="9">
        <v>5.6740000000000004</v>
      </c>
      <c r="J97" s="17">
        <v>8.65</v>
      </c>
      <c r="K97" s="6">
        <f>(I97-$H97)/H97</f>
        <v>-0.15741015741015735</v>
      </c>
      <c r="L97" s="6">
        <f>(J97-$H97)/H97</f>
        <v>0.28452628452628459</v>
      </c>
    </row>
    <row r="98" spans="1:13" x14ac:dyDescent="0.3">
      <c r="A98" s="1">
        <v>44501</v>
      </c>
      <c r="C98" s="15" t="s">
        <v>84</v>
      </c>
      <c r="D98" s="15"/>
      <c r="E98" s="15" t="s">
        <v>34</v>
      </c>
      <c r="F98" s="15">
        <v>131.80000000000001</v>
      </c>
      <c r="G98" s="15">
        <v>105.86</v>
      </c>
      <c r="H98" s="9">
        <v>125.26</v>
      </c>
      <c r="I98" s="9">
        <v>135.56</v>
      </c>
      <c r="J98" s="17">
        <v>115.36</v>
      </c>
      <c r="K98" s="6" t="s">
        <v>40</v>
      </c>
      <c r="L98" s="6" t="s">
        <v>40</v>
      </c>
    </row>
    <row r="99" spans="1:13" x14ac:dyDescent="0.3">
      <c r="C99" s="15" t="s">
        <v>85</v>
      </c>
      <c r="D99" s="15"/>
      <c r="E99" s="15" t="s">
        <v>34</v>
      </c>
      <c r="F99" s="15">
        <v>30.97</v>
      </c>
      <c r="G99" s="15">
        <v>25.93</v>
      </c>
      <c r="H99" s="9">
        <v>28.4</v>
      </c>
      <c r="I99" s="9">
        <v>28.8</v>
      </c>
      <c r="J99" s="17">
        <v>44.4</v>
      </c>
      <c r="K99" s="6" t="s">
        <v>40</v>
      </c>
      <c r="L99" s="6" t="s">
        <v>40</v>
      </c>
    </row>
    <row r="100" spans="1:13" x14ac:dyDescent="0.3">
      <c r="C100" s="15" t="s">
        <v>86</v>
      </c>
      <c r="D100" s="15"/>
      <c r="E100" s="15" t="s">
        <v>34</v>
      </c>
      <c r="F100" s="15">
        <v>392</v>
      </c>
      <c r="G100" s="15">
        <v>298.05</v>
      </c>
      <c r="H100" s="9">
        <v>351.6</v>
      </c>
      <c r="I100" s="9">
        <v>379.4</v>
      </c>
      <c r="J100" s="17">
        <v>304</v>
      </c>
      <c r="K100" s="6">
        <f t="shared" ref="K100:K102" si="7">(I100-$H100)/H100</f>
        <v>7.9067121729237633E-2</v>
      </c>
      <c r="L100" s="6">
        <f t="shared" ref="L100:L102" si="8">(J100-$H100)/H100</f>
        <v>-0.13538111490329927</v>
      </c>
      <c r="M100" s="2" t="s">
        <v>92</v>
      </c>
    </row>
    <row r="101" spans="1:13" x14ac:dyDescent="0.3">
      <c r="A101" s="1">
        <v>44531</v>
      </c>
      <c r="C101" s="15" t="s">
        <v>0</v>
      </c>
      <c r="D101" s="15"/>
      <c r="E101" s="15" t="s">
        <v>35</v>
      </c>
      <c r="F101" s="15">
        <v>14.18</v>
      </c>
      <c r="G101" s="15">
        <v>17.085999999999999</v>
      </c>
      <c r="H101" s="9">
        <v>15.744999999999999</v>
      </c>
      <c r="I101" s="9">
        <v>17.14</v>
      </c>
      <c r="J101" s="17">
        <v>17.16</v>
      </c>
      <c r="K101" s="6">
        <f t="shared" si="7"/>
        <v>8.8599555414417372E-2</v>
      </c>
      <c r="L101" s="6">
        <f>(J101-$H101)/H101</f>
        <v>8.9869799936487832E-2</v>
      </c>
      <c r="M101" s="2" t="s">
        <v>92</v>
      </c>
    </row>
    <row r="102" spans="1:13" x14ac:dyDescent="0.3">
      <c r="C102" s="15" t="s">
        <v>87</v>
      </c>
      <c r="D102" s="15"/>
      <c r="E102" s="15" t="s">
        <v>35</v>
      </c>
      <c r="F102" s="15">
        <v>37.869999999999997</v>
      </c>
      <c r="G102" s="15">
        <v>91.24</v>
      </c>
      <c r="H102" s="9">
        <v>49.11</v>
      </c>
      <c r="I102" s="9">
        <v>58.76</v>
      </c>
      <c r="J102" s="17">
        <v>55.75</v>
      </c>
      <c r="K102" s="6">
        <f t="shared" si="7"/>
        <v>0.19649765831806146</v>
      </c>
      <c r="L102" s="6">
        <f t="shared" si="8"/>
        <v>0.13520667888413768</v>
      </c>
    </row>
    <row r="103" spans="1:13" x14ac:dyDescent="0.3">
      <c r="C103" s="27"/>
      <c r="D103" s="27"/>
      <c r="E103" s="27"/>
      <c r="F103" s="27"/>
      <c r="G103" s="27"/>
      <c r="H103" s="28"/>
      <c r="I103" s="28"/>
      <c r="J103" s="29"/>
      <c r="K103" s="30"/>
      <c r="L103" s="30"/>
    </row>
    <row r="104" spans="1:13" x14ac:dyDescent="0.3">
      <c r="C104" s="27"/>
      <c r="D104" s="27"/>
      <c r="E104" s="27"/>
      <c r="F104" s="27"/>
      <c r="G104" s="27"/>
      <c r="H104" s="28"/>
      <c r="I104" s="28"/>
      <c r="J104" s="29"/>
      <c r="K104" s="30"/>
      <c r="L104" s="30"/>
    </row>
    <row r="105" spans="1:13" x14ac:dyDescent="0.3">
      <c r="C105" s="27"/>
      <c r="D105" s="27"/>
      <c r="E105" s="27"/>
      <c r="F105" s="27"/>
      <c r="G105" s="27"/>
      <c r="H105" s="28"/>
      <c r="I105" s="28"/>
      <c r="J105" s="29"/>
      <c r="K105" s="30"/>
      <c r="L105" s="30"/>
    </row>
    <row r="106" spans="1:13" ht="15" thickBot="1" x14ac:dyDescent="0.35">
      <c r="C106" s="27"/>
      <c r="D106" s="27"/>
      <c r="E106" s="27"/>
      <c r="F106" s="27"/>
      <c r="G106" s="27"/>
      <c r="H106" s="28"/>
      <c r="I106" s="28"/>
      <c r="J106" s="29"/>
      <c r="K106" s="30"/>
      <c r="L106" s="30"/>
    </row>
    <row r="107" spans="1:13" ht="26.4" thickBot="1" x14ac:dyDescent="0.55000000000000004">
      <c r="A107" s="3" t="s">
        <v>117</v>
      </c>
      <c r="B107" s="26"/>
      <c r="C107" s="22"/>
      <c r="D107" s="22"/>
      <c r="E107" s="22"/>
      <c r="F107" s="22"/>
      <c r="G107" s="22"/>
      <c r="H107" s="23"/>
      <c r="I107" s="23"/>
      <c r="J107" s="24"/>
      <c r="K107" s="25"/>
    </row>
    <row r="108" spans="1:13" x14ac:dyDescent="0.3">
      <c r="M108" s="2" t="s">
        <v>92</v>
      </c>
    </row>
    <row r="109" spans="1:13" ht="18" x14ac:dyDescent="0.35">
      <c r="K109" s="19" t="s">
        <v>41</v>
      </c>
      <c r="L109" s="19" t="s">
        <v>41</v>
      </c>
    </row>
    <row r="110" spans="1:13" ht="18" x14ac:dyDescent="0.35">
      <c r="E110" s="2" t="s">
        <v>42</v>
      </c>
      <c r="F110" s="2" t="s">
        <v>93</v>
      </c>
      <c r="G110" s="2" t="s">
        <v>94</v>
      </c>
      <c r="H110" s="4" t="s">
        <v>43</v>
      </c>
      <c r="I110" s="4" t="s">
        <v>44</v>
      </c>
      <c r="J110" s="16" t="s">
        <v>45</v>
      </c>
      <c r="K110" s="19" t="s">
        <v>46</v>
      </c>
      <c r="L110" s="19" t="s">
        <v>47</v>
      </c>
      <c r="M110" s="2" t="s">
        <v>92</v>
      </c>
    </row>
    <row r="111" spans="1:13" ht="18" x14ac:dyDescent="0.35">
      <c r="I111" s="4" t="s">
        <v>48</v>
      </c>
      <c r="J111" s="16" t="s">
        <v>48</v>
      </c>
      <c r="K111" s="19">
        <f>AVERAGE(K113:K156)</f>
        <v>0.1100226884160336</v>
      </c>
      <c r="L111" s="19">
        <f>AVERAGE(L113:L159)</f>
        <v>0.14775850066317101</v>
      </c>
      <c r="M111" s="2" t="s">
        <v>92</v>
      </c>
    </row>
    <row r="113" spans="1:12" x14ac:dyDescent="0.3">
      <c r="A113" s="1">
        <v>44562</v>
      </c>
      <c r="C113" s="2" t="s">
        <v>96</v>
      </c>
      <c r="E113" s="2" t="s">
        <v>34</v>
      </c>
      <c r="F113" s="2">
        <v>75.63</v>
      </c>
      <c r="G113" s="2">
        <v>53.65</v>
      </c>
      <c r="H113" s="4">
        <v>66.2</v>
      </c>
      <c r="I113" s="4">
        <v>48.1</v>
      </c>
      <c r="J113" s="16">
        <v>48</v>
      </c>
      <c r="K113" s="6">
        <f>IF(E113="B",ABS(((I113/H113)-1)),(I113/H113-1))</f>
        <v>0.27341389728096677</v>
      </c>
      <c r="L113" s="6">
        <f>IF(E113="B",ABS(((J113/H113)-1)),(J113/H113-1))</f>
        <v>0.2749244712990937</v>
      </c>
    </row>
    <row r="114" spans="1:12" x14ac:dyDescent="0.3">
      <c r="C114" s="2" t="s">
        <v>97</v>
      </c>
      <c r="E114" s="2" t="s">
        <v>34</v>
      </c>
      <c r="F114" s="2">
        <v>94.76</v>
      </c>
      <c r="G114" s="2">
        <v>75.900000000000006</v>
      </c>
      <c r="H114" s="4">
        <v>81.2</v>
      </c>
      <c r="I114" s="4">
        <v>72</v>
      </c>
      <c r="J114" s="16">
        <v>76.900000000000006</v>
      </c>
      <c r="K114" s="6">
        <f>IF(E114="B",ABS(((I114/H114)-1)),(I114/H114-1))</f>
        <v>0.11330049261083752</v>
      </c>
      <c r="L114" s="6">
        <f t="shared" ref="L114:L117" si="9">IF(E114="B",ABS(((J114/H114)-1)),(J114/H114-1))</f>
        <v>5.295566502463056E-2</v>
      </c>
    </row>
    <row r="115" spans="1:12" x14ac:dyDescent="0.3">
      <c r="C115" s="2" t="s">
        <v>98</v>
      </c>
      <c r="E115" s="2" t="s">
        <v>35</v>
      </c>
      <c r="F115" s="2">
        <v>7.52</v>
      </c>
      <c r="G115" s="2">
        <v>13.99</v>
      </c>
      <c r="H115" s="4">
        <v>8.9499999999999993</v>
      </c>
      <c r="I115" s="4">
        <v>7.7</v>
      </c>
      <c r="J115" s="16">
        <v>9.1999999999999993</v>
      </c>
      <c r="K115" s="6">
        <f t="shared" ref="K115:K118" si="10">IF(E115="B",ABS(((I115/H115)-1)),(I115/H115-1))</f>
        <v>-0.13966480446927365</v>
      </c>
      <c r="L115" s="6">
        <f t="shared" si="9"/>
        <v>2.7932960893854775E-2</v>
      </c>
    </row>
    <row r="116" spans="1:12" x14ac:dyDescent="0.3">
      <c r="A116" s="1">
        <v>44563</v>
      </c>
      <c r="C116" s="2" t="s">
        <v>99</v>
      </c>
      <c r="E116" s="2" t="s">
        <v>34</v>
      </c>
      <c r="F116" s="2">
        <v>186.5</v>
      </c>
      <c r="G116" s="2">
        <v>139.85</v>
      </c>
      <c r="H116" s="4">
        <v>167.98</v>
      </c>
      <c r="I116" s="4">
        <v>165</v>
      </c>
      <c r="J116" s="16">
        <v>171</v>
      </c>
      <c r="K116" s="6">
        <f t="shared" si="10"/>
        <v>1.7740207167519895E-2</v>
      </c>
      <c r="L116" s="6">
        <f t="shared" si="9"/>
        <v>1.7978330753661176E-2</v>
      </c>
    </row>
    <row r="117" spans="1:12" x14ac:dyDescent="0.3">
      <c r="C117" s="2" t="s">
        <v>100</v>
      </c>
      <c r="E117" s="2" t="s">
        <v>34</v>
      </c>
      <c r="F117" s="2">
        <v>771.25</v>
      </c>
      <c r="G117" s="2">
        <v>588.46</v>
      </c>
      <c r="H117" s="4">
        <v>685.1</v>
      </c>
      <c r="I117" s="4">
        <v>634</v>
      </c>
      <c r="J117" s="16">
        <v>706</v>
      </c>
      <c r="K117" s="6">
        <f t="shared" si="10"/>
        <v>7.4587651437746372E-2</v>
      </c>
      <c r="L117" s="6">
        <f t="shared" si="9"/>
        <v>3.0506495402131018E-2</v>
      </c>
    </row>
    <row r="118" spans="1:12" x14ac:dyDescent="0.3">
      <c r="C118" s="2" t="s">
        <v>101</v>
      </c>
      <c r="E118" s="2" t="s">
        <v>35</v>
      </c>
      <c r="F118" s="2">
        <v>0.13400000000000001</v>
      </c>
      <c r="G118" s="2">
        <v>0.77600000000000002</v>
      </c>
      <c r="H118" s="4">
        <v>0.18099999999999999</v>
      </c>
      <c r="I118" s="4">
        <v>0.16819999999999999</v>
      </c>
      <c r="J118" s="16">
        <v>0.1234</v>
      </c>
      <c r="K118" s="6">
        <f t="shared" si="10"/>
        <v>-7.0718232044198914E-2</v>
      </c>
      <c r="L118" s="6" t="s">
        <v>40</v>
      </c>
    </row>
    <row r="119" spans="1:12" x14ac:dyDescent="0.3">
      <c r="A119" s="1">
        <v>44564</v>
      </c>
      <c r="C119" s="2" t="s">
        <v>102</v>
      </c>
      <c r="E119" s="2" t="s">
        <v>35</v>
      </c>
      <c r="F119" s="2">
        <v>0.82399999999999995</v>
      </c>
      <c r="G119" s="2">
        <v>0.85070000000000001</v>
      </c>
      <c r="H119" s="4">
        <v>0.84160000000000001</v>
      </c>
      <c r="I119" s="4">
        <v>0.84750000000000003</v>
      </c>
      <c r="J119" s="16">
        <v>0.876</v>
      </c>
      <c r="K119" s="6">
        <f t="shared" ref="K119:K124" si="11">IF(E119="B",ABS(((I119/H119)-1)),(I119/H119-1))</f>
        <v>7.0104562737642873E-3</v>
      </c>
      <c r="L119" s="6">
        <f t="shared" ref="L119:L124" si="12">IF(E119="B",ABS(((J119/H119)-1)),(J119/H119-1))</f>
        <v>4.0874524714828775E-2</v>
      </c>
    </row>
    <row r="120" spans="1:12" x14ac:dyDescent="0.3">
      <c r="C120" s="2" t="s">
        <v>103</v>
      </c>
      <c r="E120" s="2" t="s">
        <v>35</v>
      </c>
      <c r="F120" s="2">
        <v>0.41499999999999998</v>
      </c>
      <c r="G120" s="2">
        <v>0.96099999999999997</v>
      </c>
      <c r="H120" s="4">
        <v>0.48699999999999999</v>
      </c>
      <c r="I120" s="4">
        <v>0.40899999999999997</v>
      </c>
      <c r="J120" s="16">
        <v>0.41199999999999998</v>
      </c>
      <c r="K120" s="6" t="s">
        <v>40</v>
      </c>
      <c r="L120" s="6"/>
    </row>
    <row r="121" spans="1:12" x14ac:dyDescent="0.3">
      <c r="C121" s="2" t="s">
        <v>97</v>
      </c>
      <c r="E121" s="2" t="s">
        <v>34</v>
      </c>
      <c r="F121" s="2">
        <v>94.99</v>
      </c>
      <c r="G121" s="2">
        <v>75.900000000000006</v>
      </c>
      <c r="H121" s="4">
        <v>83.45</v>
      </c>
      <c r="I121" s="4">
        <v>83.35</v>
      </c>
      <c r="J121" s="16">
        <v>96.55</v>
      </c>
      <c r="K121" s="6">
        <f t="shared" si="11"/>
        <v>1.1983223487118666E-3</v>
      </c>
      <c r="L121" s="6">
        <f t="shared" si="12"/>
        <v>0.1569802276812462</v>
      </c>
    </row>
    <row r="122" spans="1:12" x14ac:dyDescent="0.3">
      <c r="A122" s="1">
        <v>44565</v>
      </c>
      <c r="C122" s="2" t="s">
        <v>104</v>
      </c>
      <c r="E122" s="2" t="s">
        <v>34</v>
      </c>
      <c r="F122" s="2">
        <v>203.6</v>
      </c>
      <c r="G122" s="2">
        <v>173.49</v>
      </c>
      <c r="H122" s="4">
        <v>181.16</v>
      </c>
      <c r="I122" s="4">
        <v>144.6</v>
      </c>
      <c r="J122" s="16">
        <v>136.80000000000001</v>
      </c>
      <c r="K122" s="6">
        <f t="shared" si="11"/>
        <v>0.20181055420622651</v>
      </c>
      <c r="L122" s="6">
        <f t="shared" si="12"/>
        <v>0.24486641642746731</v>
      </c>
    </row>
    <row r="123" spans="1:12" x14ac:dyDescent="0.3">
      <c r="C123" s="2" t="s">
        <v>105</v>
      </c>
      <c r="E123" s="2" t="s">
        <v>35</v>
      </c>
      <c r="F123" s="2">
        <v>123.14</v>
      </c>
      <c r="G123" s="2">
        <v>153.65</v>
      </c>
      <c r="H123" s="4">
        <v>145.57</v>
      </c>
      <c r="I123" s="4">
        <v>124.64</v>
      </c>
      <c r="J123" s="16">
        <v>131.29</v>
      </c>
      <c r="K123" s="6">
        <f t="shared" si="11"/>
        <v>-0.14377962492271756</v>
      </c>
      <c r="L123" s="6">
        <f t="shared" si="12"/>
        <v>-9.809713539877718E-2</v>
      </c>
    </row>
    <row r="124" spans="1:12" x14ac:dyDescent="0.3">
      <c r="C124" s="2" t="s">
        <v>106</v>
      </c>
      <c r="E124" s="2" t="s">
        <v>35</v>
      </c>
      <c r="F124" s="2">
        <v>6.2843999999999998</v>
      </c>
      <c r="G124" s="2">
        <v>6.51</v>
      </c>
      <c r="H124" s="4">
        <v>6.3723000000000001</v>
      </c>
      <c r="I124" s="4">
        <v>6.74</v>
      </c>
      <c r="J124" s="16">
        <v>7.19</v>
      </c>
      <c r="K124" s="6">
        <f t="shared" si="11"/>
        <v>5.7702870235236903E-2</v>
      </c>
      <c r="L124" s="6">
        <f t="shared" si="12"/>
        <v>0.12832101439040855</v>
      </c>
    </row>
    <row r="125" spans="1:12" x14ac:dyDescent="0.3">
      <c r="A125" s="1">
        <v>44566</v>
      </c>
      <c r="C125" s="2" t="s">
        <v>107</v>
      </c>
      <c r="E125" s="2" t="s">
        <v>35</v>
      </c>
      <c r="H125" s="4">
        <v>39.052999999999997</v>
      </c>
      <c r="I125" s="4">
        <v>39.200000000000003</v>
      </c>
      <c r="J125" s="16">
        <v>41.76</v>
      </c>
      <c r="K125" s="6" t="s">
        <v>172</v>
      </c>
      <c r="L125" s="6" t="s">
        <v>172</v>
      </c>
    </row>
    <row r="126" spans="1:12" x14ac:dyDescent="0.3">
      <c r="C126" s="2" t="s">
        <v>108</v>
      </c>
      <c r="E126" s="2" t="s">
        <v>35</v>
      </c>
      <c r="H126" s="4">
        <v>31.2</v>
      </c>
      <c r="I126" s="4">
        <v>29.8</v>
      </c>
      <c r="J126" s="16">
        <v>20</v>
      </c>
      <c r="K126" s="6" t="s">
        <v>172</v>
      </c>
      <c r="L126" s="6" t="s">
        <v>172</v>
      </c>
    </row>
    <row r="127" spans="1:12" x14ac:dyDescent="0.3">
      <c r="C127" s="2" t="s">
        <v>109</v>
      </c>
      <c r="E127" s="2" t="s">
        <v>35</v>
      </c>
      <c r="H127" s="4">
        <v>1.75</v>
      </c>
      <c r="I127" s="4">
        <v>0.93</v>
      </c>
      <c r="J127" s="16">
        <v>0.88</v>
      </c>
      <c r="K127" s="6" t="s">
        <v>172</v>
      </c>
      <c r="L127" s="6" t="s">
        <v>172</v>
      </c>
    </row>
    <row r="128" spans="1:12" x14ac:dyDescent="0.3">
      <c r="C128" s="2" t="s">
        <v>110</v>
      </c>
      <c r="E128" s="2" t="s">
        <v>35</v>
      </c>
      <c r="H128" s="4">
        <v>5.3</v>
      </c>
      <c r="I128" s="4">
        <v>4.78</v>
      </c>
      <c r="J128" s="16">
        <v>4.6399999999999997</v>
      </c>
      <c r="K128" s="6" t="s">
        <v>172</v>
      </c>
      <c r="L128" s="6" t="s">
        <v>172</v>
      </c>
    </row>
    <row r="129" spans="1:12" x14ac:dyDescent="0.3">
      <c r="A129" s="1">
        <v>44567</v>
      </c>
      <c r="C129" s="2" t="s">
        <v>111</v>
      </c>
      <c r="E129" s="2" t="s">
        <v>35</v>
      </c>
      <c r="F129" s="2">
        <v>1.33</v>
      </c>
      <c r="G129" s="2">
        <v>1.3997999999999999</v>
      </c>
      <c r="H129" s="4">
        <v>1.3648</v>
      </c>
      <c r="I129" s="4">
        <v>1.2969999999999999</v>
      </c>
      <c r="J129" s="16">
        <v>1.4369000000000001</v>
      </c>
      <c r="K129" s="6">
        <f t="shared" ref="K129:K174" si="13">IF(E129="B",ABS(((I129/H129)-1)),(I129/H129-1))</f>
        <v>-4.9677608440797272E-2</v>
      </c>
      <c r="L129" s="6">
        <f t="shared" ref="L129:L159" si="14">IF(E129="B",ABS(((J129/H129)-1)),(J129/H129-1))</f>
        <v>5.2828253223915711E-2</v>
      </c>
    </row>
    <row r="130" spans="1:12" x14ac:dyDescent="0.3">
      <c r="C130" s="2" t="s">
        <v>112</v>
      </c>
      <c r="E130" s="2" t="s">
        <v>35</v>
      </c>
      <c r="F130" s="2">
        <v>55.01</v>
      </c>
      <c r="G130" s="2">
        <v>73.87</v>
      </c>
      <c r="H130" s="4">
        <v>60.08</v>
      </c>
      <c r="I130" s="4">
        <v>66.16</v>
      </c>
      <c r="J130" s="16">
        <v>64.599999999999994</v>
      </c>
      <c r="K130" s="6">
        <f t="shared" si="13"/>
        <v>0.10119840213049258</v>
      </c>
      <c r="L130" s="6" t="s">
        <v>40</v>
      </c>
    </row>
    <row r="131" spans="1:12" x14ac:dyDescent="0.3">
      <c r="C131" s="2" t="s">
        <v>113</v>
      </c>
      <c r="E131" s="2" t="s">
        <v>35</v>
      </c>
      <c r="F131" s="2">
        <v>3.7149999999999999</v>
      </c>
      <c r="G131" s="2">
        <v>4.4139999999999997</v>
      </c>
      <c r="H131" s="4">
        <v>4.1500000000000004</v>
      </c>
      <c r="I131" s="4">
        <v>3.9</v>
      </c>
      <c r="J131" s="16">
        <v>3.7</v>
      </c>
      <c r="K131" s="6">
        <f t="shared" si="13"/>
        <v>-6.024096385542177E-2</v>
      </c>
      <c r="L131" s="6" t="s">
        <v>40</v>
      </c>
    </row>
    <row r="132" spans="1:12" x14ac:dyDescent="0.3">
      <c r="C132" s="2" t="s">
        <v>114</v>
      </c>
      <c r="E132" s="2" t="s">
        <v>35</v>
      </c>
      <c r="F132" s="2">
        <v>31.904</v>
      </c>
      <c r="G132" s="2">
        <v>44.53</v>
      </c>
      <c r="H132" s="4">
        <v>37.74</v>
      </c>
      <c r="I132" s="4">
        <v>42.7</v>
      </c>
      <c r="J132" s="16">
        <v>45.97</v>
      </c>
      <c r="K132" s="6">
        <f t="shared" si="13"/>
        <v>0.13142554319024913</v>
      </c>
      <c r="L132" s="6">
        <f t="shared" si="14"/>
        <v>0.2180710121886591</v>
      </c>
    </row>
    <row r="133" spans="1:12" x14ac:dyDescent="0.3">
      <c r="A133" s="1">
        <v>44568</v>
      </c>
      <c r="C133" s="2" t="s">
        <v>115</v>
      </c>
      <c r="E133" s="2" t="s">
        <v>34</v>
      </c>
      <c r="F133" s="2">
        <v>170</v>
      </c>
      <c r="G133" s="2">
        <v>157.89940000000001</v>
      </c>
      <c r="H133" s="4">
        <v>162.22</v>
      </c>
      <c r="I133" s="4">
        <v>160.54</v>
      </c>
      <c r="J133" s="16">
        <v>154</v>
      </c>
      <c r="K133" s="6">
        <f t="shared" si="13"/>
        <v>1.0356306250770553E-2</v>
      </c>
      <c r="L133" s="6">
        <f t="shared" si="14"/>
        <v>5.0671927012698847E-2</v>
      </c>
    </row>
    <row r="134" spans="1:12" x14ac:dyDescent="0.3">
      <c r="C134" s="2" t="s">
        <v>85</v>
      </c>
      <c r="E134" s="2" t="s">
        <v>34</v>
      </c>
      <c r="F134" s="2">
        <v>52.98</v>
      </c>
      <c r="G134" s="2">
        <v>35.770000000000003</v>
      </c>
      <c r="H134" s="4">
        <v>42.5</v>
      </c>
      <c r="I134" s="4">
        <v>33.799999999999997</v>
      </c>
      <c r="J134" s="16">
        <v>37.700000000000003</v>
      </c>
      <c r="K134" s="6">
        <f t="shared" si="13"/>
        <v>0.20470588235294129</v>
      </c>
      <c r="L134" s="6">
        <f t="shared" si="14"/>
        <v>0.11294117647058821</v>
      </c>
    </row>
    <row r="135" spans="1:12" x14ac:dyDescent="0.3">
      <c r="C135" s="2" t="s">
        <v>116</v>
      </c>
      <c r="E135" s="2" t="s">
        <v>34</v>
      </c>
      <c r="F135" s="2">
        <v>6456.42</v>
      </c>
      <c r="G135" s="2">
        <v>5693.28</v>
      </c>
      <c r="H135" s="4">
        <v>6121.8</v>
      </c>
      <c r="I135" s="4">
        <v>5292</v>
      </c>
      <c r="J135" s="16">
        <v>5826</v>
      </c>
      <c r="K135" s="6">
        <f t="shared" si="13"/>
        <v>0.13554836812702153</v>
      </c>
      <c r="L135" s="6">
        <f t="shared" si="14"/>
        <v>4.8319121826913669E-2</v>
      </c>
    </row>
    <row r="136" spans="1:12" x14ac:dyDescent="0.3">
      <c r="A136" s="31" t="s">
        <v>118</v>
      </c>
      <c r="C136" s="2" t="s">
        <v>119</v>
      </c>
      <c r="E136" s="2" t="s">
        <v>35</v>
      </c>
      <c r="F136" s="2">
        <v>32.020000000000003</v>
      </c>
      <c r="G136" s="2">
        <v>62.13</v>
      </c>
      <c r="H136" s="4">
        <v>45.54</v>
      </c>
      <c r="I136" s="4">
        <v>27.15</v>
      </c>
      <c r="J136" s="16">
        <v>20.79</v>
      </c>
      <c r="K136" s="6" t="s">
        <v>40</v>
      </c>
      <c r="L136" s="6"/>
    </row>
    <row r="137" spans="1:12" x14ac:dyDescent="0.3">
      <c r="C137" s="2" t="s">
        <v>120</v>
      </c>
      <c r="E137" s="2" t="s">
        <v>35</v>
      </c>
      <c r="F137" s="2">
        <v>1.5295000000000001</v>
      </c>
      <c r="G137" s="2">
        <v>1.6113999999999999</v>
      </c>
      <c r="H137" s="4">
        <v>1.5559000000000001</v>
      </c>
      <c r="I137" s="4">
        <v>1.5545</v>
      </c>
      <c r="J137" s="16">
        <v>1.6197999999999999</v>
      </c>
      <c r="K137" s="6">
        <f t="shared" si="13"/>
        <v>-8.9980075840356832E-4</v>
      </c>
      <c r="L137" s="6">
        <f t="shared" si="14"/>
        <v>4.1069477472845284E-2</v>
      </c>
    </row>
    <row r="138" spans="1:12" x14ac:dyDescent="0.3">
      <c r="A138" s="1" t="s">
        <v>121</v>
      </c>
      <c r="C138" s="2" t="s">
        <v>111</v>
      </c>
      <c r="E138" s="2" t="s">
        <v>35</v>
      </c>
      <c r="F138" s="2">
        <v>1.2786999999999999</v>
      </c>
      <c r="G138" s="2">
        <v>1.3609</v>
      </c>
      <c r="H138" s="4">
        <v>1.3286</v>
      </c>
      <c r="I138" s="4">
        <v>1.39</v>
      </c>
      <c r="J138" s="16">
        <v>1.4756</v>
      </c>
      <c r="K138" s="6">
        <f t="shared" si="13"/>
        <v>4.6214059912689898E-2</v>
      </c>
      <c r="L138" s="6">
        <f t="shared" si="14"/>
        <v>0.11064278187565857</v>
      </c>
    </row>
    <row r="139" spans="1:12" x14ac:dyDescent="0.3">
      <c r="C139" s="2" t="s">
        <v>103</v>
      </c>
      <c r="E139" s="2" t="s">
        <v>35</v>
      </c>
      <c r="F139" s="2">
        <v>3.17</v>
      </c>
      <c r="G139" s="2">
        <v>9.85</v>
      </c>
      <c r="H139" s="4">
        <v>3.68</v>
      </c>
      <c r="I139" s="4">
        <v>3.66</v>
      </c>
      <c r="J139" s="16">
        <v>3.7</v>
      </c>
      <c r="K139" s="6">
        <f t="shared" si="13"/>
        <v>-5.4347826086956763E-3</v>
      </c>
      <c r="L139" s="6">
        <f t="shared" si="14"/>
        <v>5.4347826086955653E-3</v>
      </c>
    </row>
    <row r="140" spans="1:12" x14ac:dyDescent="0.3">
      <c r="C140" s="2" t="s">
        <v>122</v>
      </c>
      <c r="E140" s="2" t="s">
        <v>34</v>
      </c>
      <c r="F140" s="2">
        <v>723.79</v>
      </c>
      <c r="G140" s="2">
        <v>588.49</v>
      </c>
      <c r="H140" s="4">
        <v>632.70000000000005</v>
      </c>
      <c r="I140" s="4">
        <v>699.3</v>
      </c>
      <c r="J140" s="16">
        <v>804.5</v>
      </c>
      <c r="K140" s="6">
        <f t="shared" si="13"/>
        <v>0.10526315789473673</v>
      </c>
      <c r="L140" s="6">
        <f t="shared" si="14"/>
        <v>0.2715346925873241</v>
      </c>
    </row>
    <row r="141" spans="1:12" x14ac:dyDescent="0.3">
      <c r="A141" s="1" t="s">
        <v>123</v>
      </c>
      <c r="C141" s="33" t="s">
        <v>173</v>
      </c>
      <c r="E141" s="2" t="s">
        <v>35</v>
      </c>
      <c r="F141" s="2">
        <v>5</v>
      </c>
      <c r="G141" s="2">
        <v>6.79</v>
      </c>
      <c r="H141" s="4">
        <v>7.38</v>
      </c>
      <c r="I141" s="4">
        <v>4.3499999999999996</v>
      </c>
      <c r="J141" s="16">
        <v>8.9</v>
      </c>
      <c r="K141" s="6" t="s">
        <v>40</v>
      </c>
      <c r="L141" s="6"/>
    </row>
    <row r="142" spans="1:12" x14ac:dyDescent="0.3">
      <c r="C142" s="2" t="s">
        <v>124</v>
      </c>
      <c r="E142" s="2" t="s">
        <v>35</v>
      </c>
      <c r="F142" s="2">
        <v>2.7</v>
      </c>
      <c r="G142" s="2">
        <v>17.739999999999998</v>
      </c>
      <c r="H142" s="4">
        <v>3.91</v>
      </c>
      <c r="I142" s="4">
        <v>10.48</v>
      </c>
      <c r="J142" s="16">
        <v>10.81</v>
      </c>
      <c r="K142" s="6">
        <f t="shared" si="13"/>
        <v>1.6803069053708439</v>
      </c>
      <c r="L142" s="6">
        <f t="shared" si="14"/>
        <v>1.7647058823529411</v>
      </c>
    </row>
    <row r="143" spans="1:12" x14ac:dyDescent="0.3">
      <c r="C143" s="2" t="s">
        <v>125</v>
      </c>
      <c r="E143" s="2" t="s">
        <v>35</v>
      </c>
      <c r="F143" s="2">
        <v>1615</v>
      </c>
      <c r="H143" s="4">
        <v>1650.57</v>
      </c>
      <c r="I143" s="4">
        <v>1787.3</v>
      </c>
      <c r="J143" s="16">
        <v>1994.69</v>
      </c>
      <c r="K143" s="6">
        <f t="shared" si="13"/>
        <v>8.2838049885797016E-2</v>
      </c>
      <c r="L143" s="6">
        <f t="shared" si="14"/>
        <v>0.20848555347546616</v>
      </c>
    </row>
    <row r="144" spans="1:12" x14ac:dyDescent="0.3">
      <c r="A144" s="1" t="s">
        <v>126</v>
      </c>
      <c r="C144" s="2" t="s">
        <v>127</v>
      </c>
      <c r="E144" s="2" t="s">
        <v>35</v>
      </c>
      <c r="F144" s="2">
        <v>5.85</v>
      </c>
      <c r="G144" s="2">
        <v>24.15</v>
      </c>
      <c r="H144" s="4">
        <v>10.44</v>
      </c>
      <c r="I144" s="4">
        <v>12.99</v>
      </c>
      <c r="J144" s="16">
        <v>13.81</v>
      </c>
      <c r="K144" s="6">
        <f t="shared" si="13"/>
        <v>0.24425287356321856</v>
      </c>
      <c r="L144" s="6">
        <f t="shared" si="14"/>
        <v>0.32279693486590055</v>
      </c>
    </row>
    <row r="145" spans="1:12" x14ac:dyDescent="0.3">
      <c r="C145" s="32" t="s">
        <v>128</v>
      </c>
      <c r="E145" s="2" t="s">
        <v>35</v>
      </c>
      <c r="F145" s="2">
        <v>1.81</v>
      </c>
      <c r="G145" s="2">
        <v>11.257999999999999</v>
      </c>
      <c r="H145" s="4">
        <v>3.08</v>
      </c>
      <c r="I145" s="4">
        <v>2.96</v>
      </c>
      <c r="J145" s="16">
        <v>1.1100000000000001</v>
      </c>
      <c r="K145" s="6">
        <f t="shared" si="13"/>
        <v>-3.8961038961038974E-2</v>
      </c>
      <c r="L145" s="6" t="s">
        <v>40</v>
      </c>
    </row>
    <row r="146" spans="1:12" x14ac:dyDescent="0.3">
      <c r="C146" s="32" t="s">
        <v>129</v>
      </c>
      <c r="E146" s="2" t="s">
        <v>35</v>
      </c>
      <c r="F146" s="2">
        <v>0.47860000000000003</v>
      </c>
      <c r="G146" s="2">
        <v>1.19</v>
      </c>
      <c r="H146" s="4">
        <v>0.59299999999999997</v>
      </c>
      <c r="I146" s="4">
        <v>0.83699999999999997</v>
      </c>
      <c r="J146" s="16">
        <v>0.67900000000000005</v>
      </c>
      <c r="K146" s="6">
        <f t="shared" si="13"/>
        <v>0.41146711635750433</v>
      </c>
      <c r="L146" s="6">
        <f t="shared" si="14"/>
        <v>0.14502529510961226</v>
      </c>
    </row>
    <row r="147" spans="1:12" x14ac:dyDescent="0.3">
      <c r="A147" s="1" t="s">
        <v>130</v>
      </c>
      <c r="C147" s="32" t="s">
        <v>131</v>
      </c>
      <c r="E147" s="2" t="s">
        <v>35</v>
      </c>
      <c r="F147" s="2">
        <v>14.25</v>
      </c>
      <c r="G147" s="2">
        <v>24.03</v>
      </c>
      <c r="H147" s="4">
        <v>16.66</v>
      </c>
      <c r="I147" s="4">
        <v>21.16</v>
      </c>
      <c r="J147" s="16">
        <v>19.940000000000001</v>
      </c>
      <c r="K147" s="6">
        <f t="shared" si="13"/>
        <v>0.27010804321728688</v>
      </c>
      <c r="L147" s="6">
        <f t="shared" si="14"/>
        <v>0.1968787515006003</v>
      </c>
    </row>
    <row r="148" spans="1:12" x14ac:dyDescent="0.3">
      <c r="C148" s="32" t="s">
        <v>132</v>
      </c>
      <c r="E148" s="2" t="s">
        <v>34</v>
      </c>
      <c r="F148" s="2">
        <v>194.72399999999999</v>
      </c>
      <c r="G148" s="2">
        <v>149.84</v>
      </c>
      <c r="H148" s="4">
        <v>179.48</v>
      </c>
      <c r="I148" s="4">
        <v>192.56</v>
      </c>
      <c r="J148" s="16">
        <v>178.48</v>
      </c>
      <c r="K148" s="6">
        <f t="shared" si="13"/>
        <v>7.2877200802317965E-2</v>
      </c>
      <c r="L148" s="6">
        <f t="shared" si="14"/>
        <v>5.5716514374860582E-3</v>
      </c>
    </row>
    <row r="149" spans="1:12" x14ac:dyDescent="0.3">
      <c r="C149" s="32" t="s">
        <v>133</v>
      </c>
      <c r="E149" s="2" t="s">
        <v>35</v>
      </c>
      <c r="F149" s="2">
        <v>3.04</v>
      </c>
      <c r="G149" s="2">
        <v>8.2650000000000006</v>
      </c>
      <c r="H149" s="4">
        <v>3.55</v>
      </c>
      <c r="I149" s="4">
        <v>2.56</v>
      </c>
      <c r="J149" s="16">
        <v>2.42</v>
      </c>
      <c r="K149" s="6" t="s">
        <v>40</v>
      </c>
      <c r="L149" s="6"/>
    </row>
    <row r="150" spans="1:12" x14ac:dyDescent="0.3">
      <c r="A150" s="1" t="s">
        <v>134</v>
      </c>
      <c r="C150" s="32" t="s">
        <v>135</v>
      </c>
      <c r="E150" s="2" t="s">
        <v>35</v>
      </c>
      <c r="F150" s="2">
        <v>33.58</v>
      </c>
      <c r="G150" s="2">
        <v>86.61</v>
      </c>
      <c r="H150" s="4">
        <v>42.53</v>
      </c>
      <c r="I150" s="4">
        <v>37.64</v>
      </c>
      <c r="J150" s="16">
        <v>42.98</v>
      </c>
      <c r="K150" s="6">
        <f t="shared" si="13"/>
        <v>-0.11497766282624033</v>
      </c>
      <c r="L150" s="6">
        <f t="shared" si="14"/>
        <v>1.0580766517751972E-2</v>
      </c>
    </row>
    <row r="151" spans="1:12" x14ac:dyDescent="0.3">
      <c r="C151" s="32" t="s">
        <v>174</v>
      </c>
      <c r="E151" s="2" t="s">
        <v>35</v>
      </c>
      <c r="F151" s="2">
        <v>12.17</v>
      </c>
      <c r="G151" s="2">
        <v>116.07</v>
      </c>
      <c r="H151" s="4">
        <v>32.24</v>
      </c>
      <c r="I151" s="4">
        <v>25.6</v>
      </c>
      <c r="J151" s="16">
        <v>27.45</v>
      </c>
      <c r="K151" s="6">
        <f t="shared" si="13"/>
        <v>-0.20595533498759311</v>
      </c>
      <c r="L151" s="6">
        <f t="shared" si="14"/>
        <v>-0.14857320099255589</v>
      </c>
    </row>
    <row r="152" spans="1:12" x14ac:dyDescent="0.3">
      <c r="C152" s="32" t="s">
        <v>136</v>
      </c>
      <c r="E152" s="2" t="s">
        <v>35</v>
      </c>
      <c r="F152" s="2">
        <v>80.11</v>
      </c>
      <c r="G152" s="2">
        <v>261.85000000000002</v>
      </c>
      <c r="H152" s="4">
        <v>107.3135</v>
      </c>
      <c r="I152" s="4">
        <v>146.19999999999999</v>
      </c>
      <c r="J152" s="16">
        <v>154.4</v>
      </c>
      <c r="K152" s="6">
        <f t="shared" si="13"/>
        <v>0.36236354233157964</v>
      </c>
      <c r="L152" s="6">
        <f t="shared" si="14"/>
        <v>0.43877517740079308</v>
      </c>
    </row>
    <row r="153" spans="1:12" x14ac:dyDescent="0.3">
      <c r="C153" s="2" t="s">
        <v>137</v>
      </c>
      <c r="E153" s="2" t="s">
        <v>35</v>
      </c>
      <c r="F153" s="2">
        <v>500.67</v>
      </c>
      <c r="G153" s="2">
        <v>670.11</v>
      </c>
      <c r="H153" s="4">
        <v>626.67999999999995</v>
      </c>
      <c r="I153" s="4">
        <v>667</v>
      </c>
      <c r="J153" s="16">
        <v>788</v>
      </c>
      <c r="K153" s="6">
        <f t="shared" si="13"/>
        <v>6.4339056615816848E-2</v>
      </c>
      <c r="L153" s="6">
        <f t="shared" si="14"/>
        <v>0.25742005489244923</v>
      </c>
    </row>
    <row r="154" spans="1:12" x14ac:dyDescent="0.3">
      <c r="A154" s="1" t="s">
        <v>138</v>
      </c>
      <c r="C154" s="2" t="s">
        <v>139</v>
      </c>
      <c r="E154" s="2" t="s">
        <v>35</v>
      </c>
      <c r="F154" s="2">
        <v>137.24</v>
      </c>
      <c r="G154" s="2">
        <v>194.63</v>
      </c>
      <c r="H154" s="4">
        <v>162.65</v>
      </c>
      <c r="I154" s="4">
        <v>150.5</v>
      </c>
      <c r="J154" s="16">
        <v>133.55000000000001</v>
      </c>
      <c r="K154" s="6">
        <f t="shared" si="13"/>
        <v>-7.4700276667691412E-2</v>
      </c>
      <c r="L154" s="6" t="s">
        <v>40</v>
      </c>
    </row>
    <row r="155" spans="1:12" x14ac:dyDescent="0.3">
      <c r="C155" s="2" t="s">
        <v>140</v>
      </c>
      <c r="E155" s="2" t="s">
        <v>34</v>
      </c>
      <c r="F155" s="2">
        <v>63.552</v>
      </c>
      <c r="G155" s="2">
        <v>51.406999999999996</v>
      </c>
      <c r="H155" s="4">
        <v>58.2</v>
      </c>
      <c r="I155" s="4">
        <v>49.32</v>
      </c>
      <c r="J155" s="16">
        <v>44.94</v>
      </c>
      <c r="K155" s="6">
        <f t="shared" si="13"/>
        <v>0.15257731958762888</v>
      </c>
      <c r="L155" s="6">
        <f t="shared" si="14"/>
        <v>0.22783505154639183</v>
      </c>
    </row>
    <row r="156" spans="1:12" x14ac:dyDescent="0.3">
      <c r="C156" s="33" t="s">
        <v>141</v>
      </c>
      <c r="E156" s="2" t="s">
        <v>34</v>
      </c>
      <c r="F156" s="2">
        <v>58.53</v>
      </c>
      <c r="G156" s="2">
        <v>49.137</v>
      </c>
      <c r="H156" s="4">
        <v>57.38</v>
      </c>
      <c r="I156" s="4">
        <v>54.9</v>
      </c>
      <c r="J156" s="16">
        <v>54.72</v>
      </c>
      <c r="K156" s="6">
        <f t="shared" si="13"/>
        <v>4.3220634367375443E-2</v>
      </c>
      <c r="L156" s="6">
        <f t="shared" si="14"/>
        <v>4.635761589403975E-2</v>
      </c>
    </row>
    <row r="157" spans="1:12" x14ac:dyDescent="0.3">
      <c r="A157" s="1" t="s">
        <v>142</v>
      </c>
      <c r="C157" s="2" t="s">
        <v>143</v>
      </c>
      <c r="E157" s="2" t="s">
        <v>35</v>
      </c>
      <c r="F157" s="2">
        <v>2339</v>
      </c>
      <c r="G157" s="2">
        <v>35.14</v>
      </c>
      <c r="H157" s="4">
        <v>29.36</v>
      </c>
      <c r="I157" s="4">
        <v>29</v>
      </c>
      <c r="J157" s="16">
        <v>34.29</v>
      </c>
      <c r="K157" s="6">
        <f t="shared" si="13"/>
        <v>-1.2261580381471404E-2</v>
      </c>
      <c r="L157" s="6">
        <f t="shared" si="14"/>
        <v>0.16791553133514991</v>
      </c>
    </row>
    <row r="158" spans="1:12" x14ac:dyDescent="0.3">
      <c r="C158" s="2" t="s">
        <v>144</v>
      </c>
      <c r="E158" s="2" t="s">
        <v>35</v>
      </c>
      <c r="F158" s="2">
        <v>20.07</v>
      </c>
      <c r="G158" s="2">
        <v>31.327000000000002</v>
      </c>
      <c r="H158" s="4">
        <v>23.96</v>
      </c>
      <c r="I158" s="4">
        <v>25.58</v>
      </c>
      <c r="J158" s="16">
        <v>21.84</v>
      </c>
      <c r="K158" s="6">
        <f t="shared" si="13"/>
        <v>6.7612687813021655E-2</v>
      </c>
      <c r="L158" s="6">
        <f t="shared" si="14"/>
        <v>-8.8480801335559356E-2</v>
      </c>
    </row>
    <row r="159" spans="1:12" x14ac:dyDescent="0.3">
      <c r="C159" s="2" t="s">
        <v>145</v>
      </c>
      <c r="E159" s="2" t="s">
        <v>35</v>
      </c>
      <c r="F159" s="2">
        <v>1.7769999999999999</v>
      </c>
      <c r="G159" s="2">
        <v>9.52</v>
      </c>
      <c r="H159" s="4">
        <v>3.06</v>
      </c>
      <c r="I159" s="4">
        <v>2.69</v>
      </c>
      <c r="J159" s="16">
        <v>2.08</v>
      </c>
      <c r="K159" s="6">
        <f t="shared" si="13"/>
        <v>-0.12091503267973858</v>
      </c>
      <c r="L159" s="6">
        <f t="shared" si="14"/>
        <v>-0.3202614379084967</v>
      </c>
    </row>
    <row r="160" spans="1:12" x14ac:dyDescent="0.3">
      <c r="A160" s="1" t="s">
        <v>146</v>
      </c>
      <c r="C160" s="2" t="s">
        <v>147</v>
      </c>
      <c r="E160" s="2" t="s">
        <v>35</v>
      </c>
      <c r="F160" s="2">
        <v>69.790000000000006</v>
      </c>
      <c r="G160" s="2">
        <v>125.83</v>
      </c>
      <c r="H160" s="4">
        <v>106.22</v>
      </c>
      <c r="I160" s="4">
        <v>98.57</v>
      </c>
      <c r="K160" s="6">
        <f t="shared" si="13"/>
        <v>-7.2020335153455184E-2</v>
      </c>
      <c r="L160" s="6"/>
    </row>
    <row r="161" spans="1:12" x14ac:dyDescent="0.3">
      <c r="C161" s="2" t="s">
        <v>148</v>
      </c>
      <c r="E161" s="2" t="s">
        <v>35</v>
      </c>
      <c r="F161" s="2">
        <v>54.18</v>
      </c>
      <c r="G161" s="2">
        <v>73.42</v>
      </c>
      <c r="H161" s="4">
        <v>63.26</v>
      </c>
      <c r="I161" s="4">
        <v>57.32</v>
      </c>
      <c r="K161" s="6">
        <f t="shared" si="13"/>
        <v>-9.3898197913373393E-2</v>
      </c>
      <c r="L161" s="6"/>
    </row>
    <row r="162" spans="1:12" x14ac:dyDescent="0.3">
      <c r="C162" s="2" t="s">
        <v>149</v>
      </c>
      <c r="E162" s="2" t="s">
        <v>35</v>
      </c>
      <c r="F162" s="2">
        <v>15.74</v>
      </c>
      <c r="G162" s="2">
        <v>25.21</v>
      </c>
      <c r="H162" s="4">
        <v>20.5</v>
      </c>
      <c r="I162" s="4">
        <v>20.56</v>
      </c>
      <c r="K162" s="6">
        <f t="shared" si="13"/>
        <v>2.9268292682926855E-3</v>
      </c>
      <c r="L162" s="6"/>
    </row>
    <row r="163" spans="1:12" x14ac:dyDescent="0.3">
      <c r="A163" s="1" t="s">
        <v>150</v>
      </c>
      <c r="C163" s="33" t="s">
        <v>151</v>
      </c>
      <c r="E163" s="2" t="s">
        <v>35</v>
      </c>
      <c r="F163" s="2">
        <v>5.65</v>
      </c>
      <c r="G163" s="2">
        <v>15.558</v>
      </c>
      <c r="H163" s="4">
        <v>7.5049999999999999</v>
      </c>
      <c r="I163" s="4">
        <v>6.36</v>
      </c>
      <c r="K163" s="6">
        <f t="shared" si="13"/>
        <v>-0.15256495669553627</v>
      </c>
      <c r="L163" s="6" t="s">
        <v>40</v>
      </c>
    </row>
    <row r="164" spans="1:12" x14ac:dyDescent="0.3">
      <c r="C164" s="2" t="s">
        <v>152</v>
      </c>
      <c r="E164" s="2" t="s">
        <v>35</v>
      </c>
      <c r="F164" s="2">
        <v>1.7430000000000001</v>
      </c>
      <c r="G164" s="2">
        <v>12.49</v>
      </c>
      <c r="H164" s="4">
        <v>3.05</v>
      </c>
      <c r="I164" s="4">
        <v>3.19</v>
      </c>
      <c r="K164" s="6">
        <f t="shared" si="13"/>
        <v>4.590163934426239E-2</v>
      </c>
      <c r="L164" s="6"/>
    </row>
    <row r="165" spans="1:12" x14ac:dyDescent="0.3">
      <c r="C165" s="2" t="s">
        <v>153</v>
      </c>
      <c r="E165" s="2" t="s">
        <v>35</v>
      </c>
      <c r="F165" s="2">
        <v>6.3</v>
      </c>
      <c r="G165" s="2">
        <v>25.27</v>
      </c>
      <c r="H165" s="4">
        <v>10.28</v>
      </c>
      <c r="I165" s="4">
        <v>10.68</v>
      </c>
      <c r="K165" s="6">
        <f t="shared" si="13"/>
        <v>3.8910505836575959E-2</v>
      </c>
      <c r="L165" s="6"/>
    </row>
    <row r="166" spans="1:12" x14ac:dyDescent="0.3">
      <c r="A166" s="1" t="s">
        <v>154</v>
      </c>
      <c r="C166" s="2" t="s">
        <v>155</v>
      </c>
      <c r="E166" s="2" t="s">
        <v>35</v>
      </c>
      <c r="F166" s="2">
        <v>54.13</v>
      </c>
      <c r="G166" s="2">
        <v>118.24</v>
      </c>
      <c r="H166" s="4">
        <v>66.73</v>
      </c>
      <c r="I166" s="4">
        <v>75.819999999999993</v>
      </c>
      <c r="K166" s="6">
        <f t="shared" si="13"/>
        <v>0.13622059043908274</v>
      </c>
      <c r="L166" s="6"/>
    </row>
    <row r="167" spans="1:12" x14ac:dyDescent="0.3">
      <c r="C167" s="2" t="s">
        <v>156</v>
      </c>
      <c r="E167" s="2" t="s">
        <v>35</v>
      </c>
      <c r="F167" s="2">
        <v>27.09</v>
      </c>
      <c r="G167" s="2">
        <v>66.430000000000007</v>
      </c>
      <c r="H167" s="4">
        <v>41.85</v>
      </c>
      <c r="I167" s="4">
        <v>46.51</v>
      </c>
      <c r="K167" s="6">
        <f t="shared" si="13"/>
        <v>0.11135005973715639</v>
      </c>
      <c r="L167" s="6"/>
    </row>
    <row r="168" spans="1:12" x14ac:dyDescent="0.3">
      <c r="C168" s="2" t="s">
        <v>157</v>
      </c>
      <c r="E168" s="2" t="s">
        <v>35</v>
      </c>
      <c r="F168" s="2">
        <v>15.36</v>
      </c>
      <c r="G168" s="2">
        <v>34.24</v>
      </c>
      <c r="H168" s="4">
        <v>19.09</v>
      </c>
      <c r="I168" s="4">
        <v>19.809999999999999</v>
      </c>
      <c r="K168" s="6">
        <f t="shared" si="13"/>
        <v>3.7716081718176975E-2</v>
      </c>
      <c r="L168" s="6"/>
    </row>
    <row r="169" spans="1:12" x14ac:dyDescent="0.3">
      <c r="C169" s="2" t="s">
        <v>158</v>
      </c>
      <c r="E169" s="2" t="s">
        <v>35</v>
      </c>
      <c r="F169" s="2">
        <v>40.4</v>
      </c>
      <c r="G169" s="2">
        <v>84.04</v>
      </c>
      <c r="H169" s="4">
        <v>48.15</v>
      </c>
      <c r="I169" s="4">
        <v>51.56</v>
      </c>
      <c r="K169" s="6">
        <f t="shared" si="13"/>
        <v>7.0820353063343777E-2</v>
      </c>
      <c r="L169" s="6"/>
    </row>
    <row r="170" spans="1:12" x14ac:dyDescent="0.3">
      <c r="A170" s="1" t="s">
        <v>159</v>
      </c>
      <c r="C170" s="2" t="s">
        <v>160</v>
      </c>
      <c r="E170" s="2" t="s">
        <v>35</v>
      </c>
      <c r="F170" s="2">
        <v>6.3659999999999997</v>
      </c>
      <c r="G170" s="2">
        <v>11.77</v>
      </c>
      <c r="H170" s="4">
        <v>7.04</v>
      </c>
      <c r="I170" s="4">
        <v>7.6580000000000004</v>
      </c>
      <c r="K170" s="6">
        <f t="shared" si="13"/>
        <v>8.7784090909091006E-2</v>
      </c>
      <c r="L170" s="6"/>
    </row>
    <row r="171" spans="1:12" x14ac:dyDescent="0.3">
      <c r="C171" s="2" t="s">
        <v>161</v>
      </c>
      <c r="E171" s="2" t="s">
        <v>35</v>
      </c>
      <c r="F171" s="2">
        <v>1.18</v>
      </c>
      <c r="G171" s="2">
        <v>82.55</v>
      </c>
      <c r="H171" s="4">
        <v>8.1999999999999993</v>
      </c>
      <c r="I171" s="4">
        <v>7.16</v>
      </c>
      <c r="K171" s="6">
        <f t="shared" si="13"/>
        <v>-0.12682926829268282</v>
      </c>
      <c r="L171" s="6"/>
    </row>
    <row r="172" spans="1:12" x14ac:dyDescent="0.3">
      <c r="C172" s="2" t="s">
        <v>162</v>
      </c>
      <c r="E172" s="2" t="s">
        <v>35</v>
      </c>
      <c r="F172" s="2">
        <v>4.93</v>
      </c>
      <c r="G172" s="2">
        <v>15.56</v>
      </c>
      <c r="H172" s="4">
        <v>7.79</v>
      </c>
      <c r="I172" s="4">
        <v>5.91</v>
      </c>
      <c r="K172" s="6">
        <f t="shared" si="13"/>
        <v>-0.24133504492939661</v>
      </c>
      <c r="L172" s="6"/>
    </row>
    <row r="173" spans="1:12" x14ac:dyDescent="0.3">
      <c r="C173" s="2" t="s">
        <v>163</v>
      </c>
      <c r="E173" s="2" t="s">
        <v>35</v>
      </c>
      <c r="F173" s="2">
        <v>1.45</v>
      </c>
      <c r="G173" s="2">
        <v>34.299999999999997</v>
      </c>
      <c r="H173" s="4">
        <v>2.78</v>
      </c>
      <c r="I173" s="4">
        <v>2.02</v>
      </c>
      <c r="K173" s="6">
        <f t="shared" si="13"/>
        <v>-0.27338129496402874</v>
      </c>
      <c r="L173" s="6"/>
    </row>
    <row r="174" spans="1:12" x14ac:dyDescent="0.3">
      <c r="C174" s="2" t="s">
        <v>164</v>
      </c>
      <c r="E174" s="2" t="s">
        <v>35</v>
      </c>
      <c r="F174" s="2">
        <v>10.63</v>
      </c>
      <c r="G174" s="2">
        <v>33.776000000000003</v>
      </c>
      <c r="H174" s="4">
        <v>16.440000000000001</v>
      </c>
      <c r="I174" s="4">
        <v>11.518000000000001</v>
      </c>
      <c r="K174" s="6">
        <f t="shared" si="13"/>
        <v>-0.29939172749391729</v>
      </c>
      <c r="L174" s="6"/>
    </row>
    <row r="175" spans="1:12" x14ac:dyDescent="0.3">
      <c r="A175" s="1" t="s">
        <v>165</v>
      </c>
      <c r="C175" s="2" t="s">
        <v>166</v>
      </c>
      <c r="E175" s="2" t="s">
        <v>35</v>
      </c>
      <c r="F175" s="2">
        <v>49.3</v>
      </c>
      <c r="G175" s="2">
        <v>74.45</v>
      </c>
      <c r="H175" s="4">
        <v>56.68</v>
      </c>
      <c r="K175" s="6"/>
      <c r="L175" s="6"/>
    </row>
    <row r="176" spans="1:12" x14ac:dyDescent="0.3">
      <c r="C176" s="2" t="s">
        <v>167</v>
      </c>
      <c r="E176" s="2" t="s">
        <v>35</v>
      </c>
      <c r="F176" s="2">
        <v>5.72</v>
      </c>
      <c r="G176" s="2">
        <v>6.35</v>
      </c>
      <c r="H176" s="4">
        <v>6.12</v>
      </c>
      <c r="K176" s="6"/>
      <c r="L176" s="6"/>
    </row>
    <row r="177" spans="1:12" x14ac:dyDescent="0.3">
      <c r="C177" s="2" t="s">
        <v>168</v>
      </c>
      <c r="E177" s="2" t="s">
        <v>35</v>
      </c>
      <c r="F177" s="2">
        <v>30.29</v>
      </c>
      <c r="G177" s="2">
        <v>38.56</v>
      </c>
      <c r="H177" s="4">
        <v>34.86</v>
      </c>
      <c r="K177" s="6"/>
      <c r="L177" s="6"/>
    </row>
    <row r="178" spans="1:12" x14ac:dyDescent="0.3">
      <c r="C178" s="2" t="s">
        <v>169</v>
      </c>
      <c r="E178" s="2" t="s">
        <v>35</v>
      </c>
      <c r="F178" s="2">
        <v>85.55</v>
      </c>
      <c r="G178" s="2">
        <v>89.86</v>
      </c>
      <c r="H178" s="4">
        <v>87.98</v>
      </c>
      <c r="K178" s="6"/>
      <c r="L178" s="6"/>
    </row>
    <row r="179" spans="1:12" x14ac:dyDescent="0.3">
      <c r="A179" s="1" t="s">
        <v>170</v>
      </c>
      <c r="C179" s="2" t="s">
        <v>171</v>
      </c>
      <c r="E179" s="2" t="s">
        <v>35</v>
      </c>
      <c r="F179" s="2">
        <v>0.94</v>
      </c>
      <c r="G179" s="2">
        <v>0.98919999999999997</v>
      </c>
      <c r="H179" s="4">
        <v>0.96679999999999999</v>
      </c>
      <c r="K179" s="6"/>
      <c r="L179" s="6"/>
    </row>
  </sheetData>
  <hyperlinks>
    <hyperlink ref="A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2</dc:creator>
  <cp:lastModifiedBy>barbara jacob</cp:lastModifiedBy>
  <dcterms:created xsi:type="dcterms:W3CDTF">2019-12-10T05:28:21Z</dcterms:created>
  <dcterms:modified xsi:type="dcterms:W3CDTF">2023-10-24T20:55:23Z</dcterms:modified>
</cp:coreProperties>
</file>